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0590" windowHeight="7110" tabRatio="758"/>
  </bookViews>
  <sheets>
    <sheet name="ХЭХ" sheetId="17" r:id="rId1"/>
    <sheet name="варианты реализации меню" sheetId="9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5" i="17" l="1"/>
  <c r="C115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G216" i="17"/>
  <c r="P216" i="17"/>
  <c r="O216" i="17"/>
  <c r="N216" i="17"/>
  <c r="M216" i="17"/>
  <c r="L216" i="17"/>
  <c r="K216" i="17"/>
  <c r="J216" i="17"/>
  <c r="I216" i="17"/>
  <c r="H216" i="17"/>
  <c r="F216" i="17"/>
  <c r="E216" i="17"/>
  <c r="D216" i="17"/>
  <c r="P114" i="17"/>
  <c r="O114" i="17"/>
  <c r="N114" i="17"/>
  <c r="M114" i="17"/>
  <c r="L114" i="17"/>
  <c r="K114" i="17"/>
  <c r="J114" i="17"/>
  <c r="I114" i="17"/>
  <c r="H114" i="17"/>
  <c r="G114" i="17"/>
  <c r="F114" i="17"/>
  <c r="E114" i="17"/>
  <c r="D114" i="17"/>
  <c r="P104" i="17" l="1"/>
  <c r="P115" i="17" s="1"/>
  <c r="O104" i="17"/>
  <c r="O115" i="17" s="1"/>
  <c r="N104" i="17"/>
  <c r="N115" i="17" s="1"/>
  <c r="M104" i="17"/>
  <c r="M115" i="17" s="1"/>
  <c r="L104" i="17"/>
  <c r="L115" i="17" s="1"/>
  <c r="K104" i="17"/>
  <c r="K115" i="17" s="1"/>
  <c r="J104" i="17"/>
  <c r="J115" i="17" s="1"/>
  <c r="I104" i="17"/>
  <c r="I115" i="17" s="1"/>
  <c r="H104" i="17"/>
  <c r="H115" i="17" s="1"/>
  <c r="G104" i="17"/>
  <c r="G115" i="17" s="1"/>
  <c r="F104" i="17"/>
  <c r="F115" i="17" s="1"/>
  <c r="E104" i="17"/>
  <c r="E115" i="17" s="1"/>
  <c r="D104" i="17"/>
  <c r="D115" i="17" s="1"/>
  <c r="P206" i="17"/>
  <c r="P217" i="17" s="1"/>
  <c r="O206" i="17"/>
  <c r="O217" i="17" s="1"/>
  <c r="N206" i="17"/>
  <c r="N217" i="17" s="1"/>
  <c r="M206" i="17"/>
  <c r="M217" i="17" s="1"/>
  <c r="L206" i="17"/>
  <c r="L217" i="17" s="1"/>
  <c r="K206" i="17"/>
  <c r="K217" i="17" s="1"/>
  <c r="J206" i="17"/>
  <c r="J217" i="17" s="1"/>
  <c r="I206" i="17"/>
  <c r="I217" i="17" s="1"/>
  <c r="H206" i="17"/>
  <c r="H217" i="17" s="1"/>
  <c r="G206" i="17"/>
  <c r="G217" i="17" s="1"/>
  <c r="F206" i="17"/>
  <c r="F217" i="17" s="1"/>
  <c r="E206" i="17"/>
  <c r="E217" i="17" s="1"/>
  <c r="D206" i="17"/>
  <c r="D217" i="17" s="1"/>
  <c r="C206" i="17"/>
  <c r="C217" i="17" s="1"/>
  <c r="D34" i="17" l="1"/>
  <c r="E34" i="17"/>
  <c r="F34" i="17"/>
  <c r="G34" i="17"/>
  <c r="H34" i="17"/>
  <c r="I34" i="17"/>
  <c r="J34" i="17"/>
  <c r="K34" i="17"/>
  <c r="L34" i="17"/>
  <c r="M34" i="17"/>
  <c r="N34" i="17"/>
  <c r="O34" i="17"/>
  <c r="P34" i="17"/>
  <c r="C34" i="17"/>
  <c r="E35" i="17"/>
  <c r="G35" i="17"/>
  <c r="I35" i="17"/>
  <c r="K35" i="17"/>
  <c r="M35" i="17"/>
  <c r="O35" i="17"/>
  <c r="C35" i="17"/>
  <c r="D194" i="17"/>
  <c r="C194" i="17"/>
  <c r="D186" i="17"/>
  <c r="E186" i="17"/>
  <c r="F186" i="17"/>
  <c r="G186" i="17"/>
  <c r="H186" i="17"/>
  <c r="I186" i="17"/>
  <c r="J186" i="17"/>
  <c r="K186" i="17"/>
  <c r="L186" i="17"/>
  <c r="M186" i="17"/>
  <c r="N186" i="17"/>
  <c r="O186" i="17"/>
  <c r="P186" i="17"/>
  <c r="C195" i="17"/>
  <c r="D166" i="17"/>
  <c r="E166" i="17"/>
  <c r="F166" i="17"/>
  <c r="G166" i="17"/>
  <c r="H166" i="17"/>
  <c r="I166" i="17"/>
  <c r="J166" i="17"/>
  <c r="K166" i="17"/>
  <c r="L166" i="17"/>
  <c r="M166" i="17"/>
  <c r="N166" i="17"/>
  <c r="O166" i="17"/>
  <c r="P166" i="17"/>
  <c r="D146" i="17"/>
  <c r="E146" i="17"/>
  <c r="F146" i="17"/>
  <c r="G146" i="17"/>
  <c r="H146" i="17"/>
  <c r="I146" i="17"/>
  <c r="J146" i="17"/>
  <c r="K146" i="17"/>
  <c r="L146" i="17"/>
  <c r="M146" i="17"/>
  <c r="N146" i="17"/>
  <c r="O146" i="17"/>
  <c r="P146" i="17"/>
  <c r="D126" i="17"/>
  <c r="E126" i="17"/>
  <c r="F126" i="17"/>
  <c r="G126" i="17"/>
  <c r="H126" i="17"/>
  <c r="I126" i="17"/>
  <c r="J126" i="17"/>
  <c r="K126" i="17"/>
  <c r="L126" i="17"/>
  <c r="M126" i="17"/>
  <c r="N126" i="17"/>
  <c r="O126" i="17"/>
  <c r="P126" i="17"/>
  <c r="C126" i="17"/>
  <c r="C136" i="17" s="1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D45" i="17"/>
  <c r="E45" i="17"/>
  <c r="E221" i="17" s="1"/>
  <c r="F45" i="17"/>
  <c r="G45" i="17"/>
  <c r="G221" i="17" s="1"/>
  <c r="H45" i="17"/>
  <c r="I45" i="17"/>
  <c r="I221" i="17" s="1"/>
  <c r="J45" i="17"/>
  <c r="K45" i="17"/>
  <c r="K221" i="17" s="1"/>
  <c r="L45" i="17"/>
  <c r="M45" i="17"/>
  <c r="M221" i="17" s="1"/>
  <c r="N45" i="17"/>
  <c r="N221" i="17" s="1"/>
  <c r="O45" i="17"/>
  <c r="O221" i="17" s="1"/>
  <c r="P45" i="17"/>
  <c r="G54" i="17"/>
  <c r="G75" i="17"/>
  <c r="G93" i="17"/>
  <c r="G135" i="17"/>
  <c r="G155" i="17"/>
  <c r="G176" i="17"/>
  <c r="G194" i="17"/>
  <c r="O54" i="17"/>
  <c r="O75" i="17"/>
  <c r="O93" i="17"/>
  <c r="O135" i="17"/>
  <c r="O155" i="17"/>
  <c r="O176" i="17"/>
  <c r="O194" i="17"/>
  <c r="N54" i="17"/>
  <c r="N75" i="17"/>
  <c r="N93" i="17"/>
  <c r="N135" i="17"/>
  <c r="N155" i="17"/>
  <c r="N176" i="17"/>
  <c r="N194" i="17"/>
  <c r="M54" i="17"/>
  <c r="M75" i="17"/>
  <c r="M93" i="17"/>
  <c r="M135" i="17"/>
  <c r="M155" i="17"/>
  <c r="M176" i="17"/>
  <c r="M194" i="17"/>
  <c r="L54" i="17"/>
  <c r="L75" i="17"/>
  <c r="L93" i="17"/>
  <c r="L135" i="17"/>
  <c r="L155" i="17"/>
  <c r="L176" i="17"/>
  <c r="L194" i="17"/>
  <c r="K222" i="17"/>
  <c r="K223" i="17" s="1"/>
  <c r="K54" i="17"/>
  <c r="K55" i="17" s="1"/>
  <c r="K75" i="17"/>
  <c r="K93" i="17"/>
  <c r="K135" i="17"/>
  <c r="K155" i="17"/>
  <c r="K176" i="17"/>
  <c r="K194" i="17"/>
  <c r="J54" i="17"/>
  <c r="J75" i="17"/>
  <c r="J76" i="17" s="1"/>
  <c r="J93" i="17"/>
  <c r="J135" i="17"/>
  <c r="J155" i="17"/>
  <c r="J156" i="17" s="1"/>
  <c r="J176" i="17"/>
  <c r="J194" i="17"/>
  <c r="J195" i="17" s="1"/>
  <c r="I222" i="17"/>
  <c r="I223" i="17" s="1"/>
  <c r="I54" i="17"/>
  <c r="I75" i="17"/>
  <c r="I93" i="17"/>
  <c r="I135" i="17"/>
  <c r="I155" i="17"/>
  <c r="I156" i="17" s="1"/>
  <c r="I176" i="17"/>
  <c r="I194" i="17"/>
  <c r="I195" i="17" s="1"/>
  <c r="H54" i="17"/>
  <c r="H75" i="17"/>
  <c r="H93" i="17"/>
  <c r="H135" i="17"/>
  <c r="H155" i="17"/>
  <c r="H156" i="17" s="1"/>
  <c r="H176" i="17"/>
  <c r="H194" i="17"/>
  <c r="H195" i="17" s="1"/>
  <c r="F54" i="17"/>
  <c r="F75" i="17"/>
  <c r="F76" i="17" s="1"/>
  <c r="F93" i="17"/>
  <c r="F94" i="17" s="1"/>
  <c r="F135" i="17"/>
  <c r="F136" i="17" s="1"/>
  <c r="F155" i="17"/>
  <c r="F156" i="17" s="1"/>
  <c r="F176" i="17"/>
  <c r="F194" i="17"/>
  <c r="E54" i="17"/>
  <c r="E75" i="17"/>
  <c r="E93" i="17"/>
  <c r="E135" i="17"/>
  <c r="E155" i="17"/>
  <c r="E176" i="17"/>
  <c r="E194" i="17"/>
  <c r="E195" i="17" s="1"/>
  <c r="D54" i="17"/>
  <c r="D75" i="17"/>
  <c r="D93" i="17"/>
  <c r="D94" i="17" s="1"/>
  <c r="D135" i="17"/>
  <c r="D136" i="17" s="1"/>
  <c r="D155" i="17"/>
  <c r="D156" i="17" s="1"/>
  <c r="D176" i="17"/>
  <c r="D177" i="17" s="1"/>
  <c r="P35" i="17"/>
  <c r="P54" i="17"/>
  <c r="P75" i="17"/>
  <c r="P76" i="17" s="1"/>
  <c r="P93" i="17"/>
  <c r="P94" i="17" s="1"/>
  <c r="P135" i="17"/>
  <c r="P136" i="17" s="1"/>
  <c r="P155" i="17"/>
  <c r="P156" i="17" s="1"/>
  <c r="P176" i="17"/>
  <c r="P177" i="17" s="1"/>
  <c r="P194" i="17"/>
  <c r="O55" i="17"/>
  <c r="O94" i="17"/>
  <c r="O136" i="17"/>
  <c r="O177" i="17"/>
  <c r="N35" i="17"/>
  <c r="N76" i="17"/>
  <c r="N94" i="17"/>
  <c r="N136" i="17"/>
  <c r="N156" i="17"/>
  <c r="N177" i="17"/>
  <c r="N195" i="17"/>
  <c r="M76" i="17"/>
  <c r="M156" i="17"/>
  <c r="M195" i="17"/>
  <c r="L35" i="17"/>
  <c r="L76" i="17"/>
  <c r="L94" i="17"/>
  <c r="L136" i="17"/>
  <c r="L156" i="17"/>
  <c r="L177" i="17"/>
  <c r="K94" i="17"/>
  <c r="K136" i="17"/>
  <c r="K177" i="17"/>
  <c r="J35" i="17"/>
  <c r="J94" i="17"/>
  <c r="J136" i="17"/>
  <c r="J218" i="17" s="1"/>
  <c r="J177" i="17"/>
  <c r="I76" i="17"/>
  <c r="H35" i="17"/>
  <c r="H76" i="17"/>
  <c r="H94" i="17"/>
  <c r="H136" i="17"/>
  <c r="H218" i="17" s="1"/>
  <c r="H177" i="17"/>
  <c r="G55" i="17"/>
  <c r="G94" i="17"/>
  <c r="G136" i="17"/>
  <c r="G177" i="17"/>
  <c r="F35" i="17"/>
  <c r="F177" i="17"/>
  <c r="E76" i="17"/>
  <c r="D35" i="17"/>
  <c r="D76" i="17"/>
  <c r="C94" i="17"/>
  <c r="C177" i="17"/>
  <c r="L221" i="17" l="1"/>
  <c r="L222" i="17" s="1"/>
  <c r="L223" i="17" s="1"/>
  <c r="J55" i="17"/>
  <c r="J221" i="17"/>
  <c r="H221" i="17"/>
  <c r="H222" i="17" s="1"/>
  <c r="H223" i="17" s="1"/>
  <c r="F55" i="17"/>
  <c r="F221" i="17"/>
  <c r="D221" i="17"/>
  <c r="D222" i="17" s="1"/>
  <c r="D223" i="17" s="1"/>
  <c r="O224" i="17"/>
  <c r="M224" i="17"/>
  <c r="K224" i="17"/>
  <c r="I224" i="17"/>
  <c r="G224" i="17"/>
  <c r="E224" i="17"/>
  <c r="N218" i="17"/>
  <c r="F218" i="17"/>
  <c r="N224" i="17"/>
  <c r="L224" i="17"/>
  <c r="J224" i="17"/>
  <c r="H224" i="17"/>
  <c r="F224" i="17"/>
  <c r="D224" i="17"/>
  <c r="F116" i="17"/>
  <c r="F219" i="17" s="1"/>
  <c r="H55" i="17"/>
  <c r="L55" i="17"/>
  <c r="L116" i="17" s="1"/>
  <c r="L219" i="17" s="1"/>
  <c r="P195" i="17"/>
  <c r="P218" i="17" s="1"/>
  <c r="P55" i="17"/>
  <c r="F195" i="17"/>
  <c r="L195" i="17"/>
  <c r="L218" i="17" s="1"/>
  <c r="H116" i="17"/>
  <c r="H219" i="17" s="1"/>
  <c r="J116" i="17"/>
  <c r="J219" i="17" s="1"/>
  <c r="P116" i="17"/>
  <c r="N55" i="17"/>
  <c r="N116" i="17" s="1"/>
  <c r="N219" i="17" s="1"/>
  <c r="D55" i="17"/>
  <c r="D116" i="17" s="1"/>
  <c r="D195" i="17"/>
  <c r="D218" i="17" s="1"/>
  <c r="E156" i="17"/>
  <c r="M55" i="17"/>
  <c r="I55" i="17"/>
  <c r="E55" i="17"/>
  <c r="O76" i="17"/>
  <c r="O116" i="17" s="1"/>
  <c r="K76" i="17"/>
  <c r="K116" i="17" s="1"/>
  <c r="O156" i="17"/>
  <c r="O218" i="17" s="1"/>
  <c r="K156" i="17"/>
  <c r="K218" i="17" s="1"/>
  <c r="G156" i="17"/>
  <c r="G218" i="17" s="1"/>
  <c r="M177" i="17"/>
  <c r="I177" i="17"/>
  <c r="E177" i="17"/>
  <c r="O195" i="17"/>
  <c r="K195" i="17"/>
  <c r="G195" i="17"/>
  <c r="M136" i="17"/>
  <c r="M218" i="17" s="1"/>
  <c r="I136" i="17"/>
  <c r="I218" i="17" s="1"/>
  <c r="E136" i="17"/>
  <c r="J225" i="17"/>
  <c r="J226" i="17" s="1"/>
  <c r="M94" i="17"/>
  <c r="I94" i="17"/>
  <c r="E94" i="17"/>
  <c r="G222" i="17"/>
  <c r="G223" i="17" s="1"/>
  <c r="C156" i="17"/>
  <c r="C218" i="17" s="1"/>
  <c r="C76" i="17"/>
  <c r="G76" i="17"/>
  <c r="G116" i="17" s="1"/>
  <c r="D227" i="17"/>
  <c r="D228" i="17" s="1"/>
  <c r="D229" i="17" s="1"/>
  <c r="E222" i="17"/>
  <c r="E223" i="17" s="1"/>
  <c r="M222" i="17"/>
  <c r="M223" i="17" s="1"/>
  <c r="N222" i="17"/>
  <c r="N223" i="17" s="1"/>
  <c r="J222" i="17"/>
  <c r="J223" i="17" s="1"/>
  <c r="E225" i="17"/>
  <c r="E226" i="17" s="1"/>
  <c r="I225" i="17"/>
  <c r="I226" i="17" s="1"/>
  <c r="L225" i="17"/>
  <c r="L226" i="17" s="1"/>
  <c r="F225" i="17"/>
  <c r="F226" i="17" s="1"/>
  <c r="H225" i="17"/>
  <c r="H226" i="17" s="1"/>
  <c r="K225" i="17"/>
  <c r="K226" i="17" s="1"/>
  <c r="G225" i="17"/>
  <c r="G226" i="17" s="1"/>
  <c r="F222" i="17"/>
  <c r="F223" i="17" s="1"/>
  <c r="C55" i="17"/>
  <c r="C116" i="17" s="1"/>
  <c r="O222" i="17"/>
  <c r="O223" i="17" s="1"/>
  <c r="O225" i="17"/>
  <c r="O226" i="17" s="1"/>
  <c r="O219" i="17" l="1"/>
  <c r="D219" i="17"/>
  <c r="P219" i="17"/>
  <c r="C219" i="17"/>
  <c r="G219" i="17"/>
  <c r="E218" i="17"/>
  <c r="K219" i="17"/>
  <c r="E116" i="17"/>
  <c r="E219" i="17" s="1"/>
  <c r="M116" i="17"/>
  <c r="M219" i="17" s="1"/>
  <c r="I116" i="17"/>
  <c r="I219" i="17" s="1"/>
  <c r="K227" i="17"/>
  <c r="K228" i="17" s="1"/>
  <c r="K229" i="17" s="1"/>
  <c r="M227" i="17"/>
  <c r="M228" i="17" s="1"/>
  <c r="M229" i="17" s="1"/>
  <c r="N227" i="17"/>
  <c r="N228" i="17" s="1"/>
  <c r="N229" i="17" s="1"/>
  <c r="E227" i="17"/>
  <c r="E228" i="17" s="1"/>
  <c r="E229" i="17" s="1"/>
  <c r="L227" i="17"/>
  <c r="L228" i="17" s="1"/>
  <c r="L229" i="17" s="1"/>
  <c r="G227" i="17"/>
  <c r="G228" i="17" s="1"/>
  <c r="G229" i="17" s="1"/>
  <c r="D225" i="17"/>
  <c r="D226" i="17" s="1"/>
  <c r="J227" i="17"/>
  <c r="J228" i="17" s="1"/>
  <c r="J229" i="17" s="1"/>
  <c r="N225" i="17"/>
  <c r="N226" i="17" s="1"/>
  <c r="M225" i="17"/>
  <c r="M226" i="17" s="1"/>
  <c r="I227" i="17"/>
  <c r="I228" i="17" s="1"/>
  <c r="I229" i="17" s="1"/>
  <c r="H227" i="17"/>
  <c r="H228" i="17" s="1"/>
  <c r="H229" i="17" s="1"/>
  <c r="F227" i="17"/>
  <c r="F228" i="17" s="1"/>
  <c r="F229" i="17" s="1"/>
  <c r="O227" i="17"/>
  <c r="O228" i="17" s="1"/>
  <c r="O229" i="17" s="1"/>
</calcChain>
</file>

<file path=xl/sharedStrings.xml><?xml version="1.0" encoding="utf-8"?>
<sst xmlns="http://schemas.openxmlformats.org/spreadsheetml/2006/main" count="1086" uniqueCount="536">
  <si>
    <t>№ рец.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</si>
  <si>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</si>
  <si>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</si>
  <si>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</si>
  <si>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</si>
  <si>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</si>
  <si>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</si>
  <si>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</si>
  <si>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</si>
  <si>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</si>
  <si>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</si>
  <si>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</si>
  <si>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</si>
  <si>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</si>
  <si>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</si>
  <si>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</si>
  <si>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РЭ</t>
  </si>
  <si>
    <t>Чай с лимоном</t>
  </si>
  <si>
    <t>434 (начинка рец 416)</t>
  </si>
  <si>
    <t>Рулет ореховый пониженной калорийности</t>
  </si>
  <si>
    <t>Фрукты (яблоки)</t>
  </si>
  <si>
    <t>Сыр порционный</t>
  </si>
  <si>
    <t>Итого за Завтрак</t>
  </si>
  <si>
    <t>Салат из свежих помидоров с луком</t>
  </si>
  <si>
    <t>Биточек мясной</t>
  </si>
  <si>
    <t>Рагу из овощей</t>
  </si>
  <si>
    <t>Компот из сухофруктов</t>
  </si>
  <si>
    <t>Хлеб пшеничный</t>
  </si>
  <si>
    <t>Хлеб ржано-пшеничный</t>
  </si>
  <si>
    <t>Итого за Обед</t>
  </si>
  <si>
    <t>Омлет натуральный запеченный с колбасой</t>
  </si>
  <si>
    <t>Картофель запеченный в сметанном соусе</t>
  </si>
  <si>
    <t>Огурцы св.порционные</t>
  </si>
  <si>
    <t>Борщ из свежей капусты с картофелем и сметаной</t>
  </si>
  <si>
    <t>Рыба, запеченная под молочным соусом</t>
  </si>
  <si>
    <t>Картофель отварной с зеленью</t>
  </si>
  <si>
    <t>Кисель из вишни</t>
  </si>
  <si>
    <t>Фрукты (банан)</t>
  </si>
  <si>
    <t>Оладьи из печени с морковью</t>
  </si>
  <si>
    <t>Картофельное пюре</t>
  </si>
  <si>
    <t>Салат из сырых овощей</t>
  </si>
  <si>
    <t>Бефстроганов</t>
  </si>
  <si>
    <t>Макаронные изделия отварные</t>
  </si>
  <si>
    <t>Напиток из плодов шиповника</t>
  </si>
  <si>
    <t>Фрукты (мандарины)</t>
  </si>
  <si>
    <t>Какао с молоком</t>
  </si>
  <si>
    <t>Мармелад</t>
  </si>
  <si>
    <t>Помидоры св.порционные</t>
  </si>
  <si>
    <t>Щи из свежей капусты</t>
  </si>
  <si>
    <t>Плов с мясом птицы</t>
  </si>
  <si>
    <t>290/330</t>
  </si>
  <si>
    <t>Грудки куриные,тушённые в сметанном соусе</t>
  </si>
  <si>
    <t>Салат из моркови с яблоком</t>
  </si>
  <si>
    <t>Суп картофельный с вермишелью</t>
  </si>
  <si>
    <t>М-ДОУ 194/6</t>
  </si>
  <si>
    <t>Каша из смеси круп с яблоками</t>
  </si>
  <si>
    <t>Фрукты (груша)</t>
  </si>
  <si>
    <t>Нарезка овощная</t>
  </si>
  <si>
    <t>Суп из овощей</t>
  </si>
  <si>
    <t>Тефтели из говядины</t>
  </si>
  <si>
    <t>Рис припущенный</t>
  </si>
  <si>
    <t>Хлеб ржаной</t>
  </si>
  <si>
    <t>Котлета домашняя с маслом</t>
  </si>
  <si>
    <t>Рис отварной</t>
  </si>
  <si>
    <t>Винегрет овощной</t>
  </si>
  <si>
    <t>Рассольник ленинградский</t>
  </si>
  <si>
    <t>249К</t>
  </si>
  <si>
    <t>Рыба запеченая с картофелем по-русски</t>
  </si>
  <si>
    <t>Каша молочная "Дружба"</t>
  </si>
  <si>
    <t>Чай с вареньем</t>
  </si>
  <si>
    <t>Пирожок с вишневой начинкой пониженной калорийности</t>
  </si>
  <si>
    <t>Салат витаминный</t>
  </si>
  <si>
    <t>Котлеты рубленые из мяса птицы (куры)</t>
  </si>
  <si>
    <t>Фрукты (апельсины)</t>
  </si>
  <si>
    <t>Кофейный напиток с молоком</t>
  </si>
  <si>
    <t>Жаркое по-домашнему, (говядина) 200 н</t>
  </si>
  <si>
    <t>Котлета рыбная (горбуша)</t>
  </si>
  <si>
    <t>Помидоры св. порционные</t>
  </si>
  <si>
    <t>Салат из свеклы с орехами</t>
  </si>
  <si>
    <t>Каша гречневая рассыпчатая</t>
  </si>
  <si>
    <t>Итого</t>
  </si>
  <si>
    <t>Итого за день</t>
  </si>
  <si>
    <t>Молоко Школьное 2,5</t>
  </si>
  <si>
    <t>Суп картофельный с горохом200/10</t>
  </si>
  <si>
    <t>Чай с сахаром 200/12</t>
  </si>
  <si>
    <t>Суп картофельный с рисом200/10</t>
  </si>
  <si>
    <t>Запеканка творожно-морковная со сметаной 180/15</t>
  </si>
  <si>
    <t>Печень по-строгановски40/40</t>
  </si>
  <si>
    <t>Чай с сахаром 200/11</t>
  </si>
  <si>
    <t>Компот из св/мор ягод (вишня) 200/11</t>
  </si>
  <si>
    <t>Итого за завтраки</t>
  </si>
  <si>
    <t>Итого за обеды</t>
  </si>
  <si>
    <t>Среднее значение за обеды</t>
  </si>
  <si>
    <t>Среднее значение за день</t>
  </si>
  <si>
    <t>Усредненная потребность в пищевых веществах для обучающихся  7-11 лет по МР 2.3.1.2432-08</t>
  </si>
  <si>
    <t>Проект СанПиН 2020</t>
  </si>
  <si>
    <t>Наименование типа блюда</t>
  </si>
  <si>
    <t>Выход, не менее, г</t>
  </si>
  <si>
    <t>Овощи закрытого грунта порционные (подгарнировка или салат)</t>
  </si>
  <si>
    <t>265 М</t>
  </si>
  <si>
    <t>Плов из говядины</t>
  </si>
  <si>
    <t>283 К</t>
  </si>
  <si>
    <t>Жаркое по домашнему (говядина)</t>
  </si>
  <si>
    <t>261 К</t>
  </si>
  <si>
    <t>Говядина запеченая с макаронами и сыром</t>
  </si>
  <si>
    <t>415 К</t>
  </si>
  <si>
    <t>Какао-напиток на молоке</t>
  </si>
  <si>
    <t>Фрукты свежие, ягоды</t>
  </si>
  <si>
    <t>Хлеб из муки пшеничной обогащенной</t>
  </si>
  <si>
    <t>Батон йодированный с кунжутом</t>
  </si>
  <si>
    <t>Хлеб из муки ржаной, ржано-пшеничной</t>
  </si>
  <si>
    <t>Холодные закуски (салаты, винегреты, в том числе с сельдью)</t>
  </si>
  <si>
    <t>45 М</t>
  </si>
  <si>
    <t>Салат из белокочанной капусты</t>
  </si>
  <si>
    <t>21 К</t>
  </si>
  <si>
    <t>Винегрет с сельдью</t>
  </si>
  <si>
    <t>151 К</t>
  </si>
  <si>
    <t>258 К</t>
  </si>
  <si>
    <t>Фрикадельки куриные</t>
  </si>
  <si>
    <t>309 К</t>
  </si>
  <si>
    <t xml:space="preserve">Биточки рубленные из курицы </t>
  </si>
  <si>
    <t>Капуста тушеная</t>
  </si>
  <si>
    <t>349 М</t>
  </si>
  <si>
    <t>Компот из сухофруктов 180/11</t>
  </si>
  <si>
    <t>451 К</t>
  </si>
  <si>
    <t>Компот из свежих яблок 180/11</t>
  </si>
  <si>
    <t>Сок фруктовый</t>
  </si>
  <si>
    <t>Нектар фруктовый</t>
  </si>
  <si>
    <t>Выпечные изделия (в том числе с пониженной калорийностью) с орехами (с уменьшением выдачи хлеба)</t>
  </si>
  <si>
    <t>Кекс ореховый с апельсинами</t>
  </si>
  <si>
    <t>527 К</t>
  </si>
  <si>
    <t>Курабье с орехами</t>
  </si>
  <si>
    <t>71 М</t>
  </si>
  <si>
    <t>Огурец свежий</t>
  </si>
  <si>
    <t>253 К</t>
  </si>
  <si>
    <t>Рыба припущенная в молоке</t>
  </si>
  <si>
    <t xml:space="preserve">255 К, 368 К -соус </t>
  </si>
  <si>
    <t>Кнели рыбные отварные (пикша) с соусом молочным</t>
  </si>
  <si>
    <t>354 К</t>
  </si>
  <si>
    <t>169 К</t>
  </si>
  <si>
    <t>Котлеты картофельные</t>
  </si>
  <si>
    <t>453 К</t>
  </si>
  <si>
    <t>Компот из плодов сухих</t>
  </si>
  <si>
    <t>519 К</t>
  </si>
  <si>
    <t>43 К</t>
  </si>
  <si>
    <t>Салат витаминный с растительным маслом</t>
  </si>
  <si>
    <t>101 К</t>
  </si>
  <si>
    <t>Салат «Розовый» из капусты со свеклой</t>
  </si>
  <si>
    <t>Супы картофельные  с крупами,бобовыми, макаронными изделиями, овощами, рассольники</t>
  </si>
  <si>
    <t>122 К</t>
  </si>
  <si>
    <t>Рассольник Ленинградский</t>
  </si>
  <si>
    <t>блюда из печени, печени и мяса (рубленые), в том числе с  соусом</t>
  </si>
  <si>
    <t>282 М</t>
  </si>
  <si>
    <t>388 М</t>
  </si>
  <si>
    <t>Напиток из плодов шиповника 200/10</t>
  </si>
  <si>
    <t>482 К</t>
  </si>
  <si>
    <t>Отвар из шиповника 180/12</t>
  </si>
  <si>
    <t>Блюда из творога, в том числе с поливкой, соусом</t>
  </si>
  <si>
    <t>243 К</t>
  </si>
  <si>
    <t>Сырники из творога со сметаной 120/30</t>
  </si>
  <si>
    <t>240 К, 371 К - молоко сгущеное</t>
  </si>
  <si>
    <t>Пудинг из творога запеченный с изюмом с молоком сгущеным</t>
  </si>
  <si>
    <t>Фрукты (яблоко)</t>
  </si>
  <si>
    <t>109 К</t>
  </si>
  <si>
    <t>Щи, борщи, супы овощные</t>
  </si>
  <si>
    <t>82 М</t>
  </si>
  <si>
    <t>157 К</t>
  </si>
  <si>
    <t>Щи из свежей капусты со сметаной 200/10</t>
  </si>
  <si>
    <t>130 К, 149 К</t>
  </si>
  <si>
    <t>Суп-пюре овощной на курином бульоне</t>
  </si>
  <si>
    <t>260 М</t>
  </si>
  <si>
    <t>Гуляш из говядины 40/40</t>
  </si>
  <si>
    <t>277 К</t>
  </si>
  <si>
    <t>Говядина в кисло-сладком соусе 40/40</t>
  </si>
  <si>
    <t>341 К</t>
  </si>
  <si>
    <t>340 К</t>
  </si>
  <si>
    <t>357 К</t>
  </si>
  <si>
    <t>Рис с горошком 130/20</t>
  </si>
  <si>
    <t>454 К</t>
  </si>
  <si>
    <t>419 К</t>
  </si>
  <si>
    <t>Кофейный напиток из цикория с молоком</t>
  </si>
  <si>
    <t>418 К</t>
  </si>
  <si>
    <t>Кофеный напиток злаковый на молоке</t>
  </si>
  <si>
    <t xml:space="preserve">Блюда из мяса птицы (порционные и мелкопорционные), в том числе с  соусом
</t>
  </si>
  <si>
    <t>322 К</t>
  </si>
  <si>
    <t>Курица в сырном соусе 40/40</t>
  </si>
  <si>
    <t>326 К, 378 К</t>
  </si>
  <si>
    <t>Наггетсы куриные с соусом ягодным 60/20</t>
  </si>
  <si>
    <t>321 М</t>
  </si>
  <si>
    <t>172 К</t>
  </si>
  <si>
    <t>Крокеты из моркови с изюмом</t>
  </si>
  <si>
    <t>423 К</t>
  </si>
  <si>
    <t>Порционное блюдо (сыр, масло)</t>
  </si>
  <si>
    <t>Салат из белокачанной капусты</t>
  </si>
  <si>
    <t>66 К</t>
  </si>
  <si>
    <t>Салат из овощей с кукурузой</t>
  </si>
  <si>
    <t>Суп картофельный с пшеном, с мясом птицы</t>
  </si>
  <si>
    <t>140 К</t>
  </si>
  <si>
    <t>Суп картофельный с фрикадельками</t>
  </si>
  <si>
    <t>134 К</t>
  </si>
  <si>
    <t>Суп картофельный с рыбой</t>
  </si>
  <si>
    <t>Пастила</t>
  </si>
  <si>
    <t>Каши молочные, в том числе с фруктами свежими или сушеными</t>
  </si>
  <si>
    <t>382 М</t>
  </si>
  <si>
    <t>63 К</t>
  </si>
  <si>
    <t>Салат из моркови , яблок и апельсинов</t>
  </si>
  <si>
    <t>59 К</t>
  </si>
  <si>
    <t>Салат из моркови с сахаром со сметаной</t>
  </si>
  <si>
    <t>276 К</t>
  </si>
  <si>
    <t>Компот из свежих яблок</t>
  </si>
  <si>
    <t>Ватрушка с творогом</t>
  </si>
  <si>
    <t>271 М</t>
  </si>
  <si>
    <t>Котлета домашняя с маслом 80/5</t>
  </si>
  <si>
    <t>305 К</t>
  </si>
  <si>
    <t>Тефтели из говядины с соусом 60/50</t>
  </si>
  <si>
    <t>308 К, 368 К</t>
  </si>
  <si>
    <t>Фрикадельки мясные с соусом молочным 60/50</t>
  </si>
  <si>
    <t>203 М</t>
  </si>
  <si>
    <t>Макаронные изделия отварные с сыром 150/10</t>
  </si>
  <si>
    <t>227 К</t>
  </si>
  <si>
    <t>Макароны с томатом</t>
  </si>
  <si>
    <t>85 К</t>
  </si>
  <si>
    <t>Салат из свеклы с черносливом, орехами (без чеснока)</t>
  </si>
  <si>
    <t>125 К</t>
  </si>
  <si>
    <t>Суп пюре из зеленого горошка</t>
  </si>
  <si>
    <t>135 К</t>
  </si>
  <si>
    <t>Суп картофельный с фасолью</t>
  </si>
  <si>
    <t>Блюда из рыбы (рубленные), в том числе с соусом</t>
  </si>
  <si>
    <t>Фрикадельки рыбные (горбуша)</t>
  </si>
  <si>
    <t>250 К</t>
  </si>
  <si>
    <t>Суфле рыбное</t>
  </si>
  <si>
    <t>166 К</t>
  </si>
  <si>
    <t>162 К</t>
  </si>
  <si>
    <t xml:space="preserve">Запеканка картофельная с печенью </t>
  </si>
  <si>
    <t>284 К</t>
  </si>
  <si>
    <t>Печень по Строгановски</t>
  </si>
  <si>
    <t>Отвар из шиповника</t>
  </si>
  <si>
    <t>590 К</t>
  </si>
  <si>
    <t>Лепешка с кунжутом</t>
  </si>
  <si>
    <t>37 М</t>
  </si>
  <si>
    <t xml:space="preserve">Винегрет с сельдью </t>
  </si>
  <si>
    <t>115 К</t>
  </si>
  <si>
    <t xml:space="preserve">Сельдь с салатом картофельным </t>
  </si>
  <si>
    <t>145 К</t>
  </si>
  <si>
    <t>Суп овощной с курицей</t>
  </si>
  <si>
    <t>304 М</t>
  </si>
  <si>
    <t>428 К</t>
  </si>
  <si>
    <t>346 М</t>
  </si>
  <si>
    <t>Компот из мандаринов 180/11</t>
  </si>
  <si>
    <t>Суп рыбный</t>
  </si>
  <si>
    <t>104 М</t>
  </si>
  <si>
    <t>Суп картофельный с рыбными фрикадельками</t>
  </si>
  <si>
    <t>Уха Ростовская</t>
  </si>
  <si>
    <t>299 К</t>
  </si>
  <si>
    <t>213 М</t>
  </si>
  <si>
    <t>Омлет с запеченным картофелем 150/5</t>
  </si>
  <si>
    <t>Омлет, с сыром запеченный</t>
  </si>
  <si>
    <t>Кофейный напиток злаковый на молоке</t>
  </si>
  <si>
    <t>198 К</t>
  </si>
  <si>
    <t>Каша пшенная с курагой</t>
  </si>
  <si>
    <t>189 К</t>
  </si>
  <si>
    <t>Мюсли с молоком</t>
  </si>
  <si>
    <t>Салат Фруктовый</t>
  </si>
  <si>
    <t>75 К</t>
  </si>
  <si>
    <t>Салат из редиса и огурцов</t>
  </si>
  <si>
    <t>102 М</t>
  </si>
  <si>
    <t>132 К</t>
  </si>
  <si>
    <t>Суп картофельный с горохом</t>
  </si>
  <si>
    <t>232 К</t>
  </si>
  <si>
    <t>Огурцы свежие порционные</t>
  </si>
  <si>
    <t xml:space="preserve">Глинтвейн </t>
  </si>
  <si>
    <t>Напиток из шиповника</t>
  </si>
  <si>
    <t>Батон йодированный</t>
  </si>
  <si>
    <t>Напиток молочный</t>
  </si>
  <si>
    <t>Молоко кипяченое</t>
  </si>
  <si>
    <t>Перец сладкий порционный</t>
  </si>
  <si>
    <t>Щи из свежей капусты с картофелем</t>
  </si>
  <si>
    <t>Глинтвейн</t>
  </si>
  <si>
    <t>Зефир</t>
  </si>
  <si>
    <t>Фрукты (груши)</t>
  </si>
  <si>
    <t>Картофель запеченый</t>
  </si>
  <si>
    <t>Фрукты (киви)</t>
  </si>
  <si>
    <t>Фрукты (апельсин)</t>
  </si>
  <si>
    <t xml:space="preserve">Компот из плодов сухих (чернослив) </t>
  </si>
  <si>
    <t>Ёжики мясные</t>
  </si>
  <si>
    <t>Изделия макаронные отварные</t>
  </si>
  <si>
    <t>356 К</t>
  </si>
  <si>
    <t>Рис с горошком, кукурузой и морковью</t>
  </si>
  <si>
    <t>302 К</t>
  </si>
  <si>
    <t>Биточки рубленные</t>
  </si>
  <si>
    <t>Рассольник домашний</t>
  </si>
  <si>
    <t>123 К</t>
  </si>
  <si>
    <t>126 К</t>
  </si>
  <si>
    <t>Суп-пюре из цветной капусты</t>
  </si>
  <si>
    <t>Рыба, запеченная с томатами</t>
  </si>
  <si>
    <t>248 К</t>
  </si>
  <si>
    <t>Картофель отварной</t>
  </si>
  <si>
    <t>Сок овощной</t>
  </si>
  <si>
    <t>Каша манная с яблоками</t>
  </si>
  <si>
    <t>194 К</t>
  </si>
  <si>
    <t>Чай с сахаром</t>
  </si>
  <si>
    <t>420 К</t>
  </si>
  <si>
    <t>559 К</t>
  </si>
  <si>
    <t>Макароны, запеченные с сыром</t>
  </si>
  <si>
    <t>226 К</t>
  </si>
  <si>
    <t xml:space="preserve">Сырники из творога со сметаной </t>
  </si>
  <si>
    <t xml:space="preserve">Пудинг из творога запеченный с изюмом </t>
  </si>
  <si>
    <t>240 К</t>
  </si>
  <si>
    <t xml:space="preserve">Какао </t>
  </si>
  <si>
    <t xml:space="preserve">Перец сладкий </t>
  </si>
  <si>
    <t>87 М</t>
  </si>
  <si>
    <t>Вок «Говядина с овощами»</t>
  </si>
  <si>
    <t>Кисель яблочный</t>
  </si>
  <si>
    <t>429 К</t>
  </si>
  <si>
    <t xml:space="preserve">Компот из плодов свежих </t>
  </si>
  <si>
    <t>449 К</t>
  </si>
  <si>
    <t xml:space="preserve">Картофель по-деревенски </t>
  </si>
  <si>
    <t>351 К</t>
  </si>
  <si>
    <t>Суфле из отварной птицы</t>
  </si>
  <si>
    <t>335 К</t>
  </si>
  <si>
    <t>Рис с овощами</t>
  </si>
  <si>
    <t>360 К</t>
  </si>
  <si>
    <t>218 К</t>
  </si>
  <si>
    <t>Пюре из бобовых</t>
  </si>
  <si>
    <t>Кисель фруктовый</t>
  </si>
  <si>
    <t>Напитки горячие (чай, кофейный напиток, какао ) с молоком/сахар (не более 12 г)</t>
  </si>
  <si>
    <t>Напитки горячие (чай, кофейный напиток, какао ) с молоком (сахар не более 12 г)</t>
  </si>
  <si>
    <t>Гарниры (блюда) овощные</t>
  </si>
  <si>
    <t>Блюда/гарниры  из картофеля  (в том числе с подгарнировкой из свежих овощей, салатов)</t>
  </si>
  <si>
    <t xml:space="preserve">Молоко питьевое в индивидуальной упаковке, кипяченое, напитки молочные в т.ч. обогащенные 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</si>
  <si>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</si>
  <si>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</si>
  <si>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</si>
  <si>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</si>
  <si>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</si>
  <si>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</si>
  <si>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</si>
  <si>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</si>
  <si>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</si>
  <si>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</si>
  <si>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Промежуточное питание </t>
  </si>
  <si>
    <t xml:space="preserve">45 М </t>
  </si>
  <si>
    <t>Икра овощная</t>
  </si>
  <si>
    <t>Блюда из мяса, порционные или мелкопорционные, в том числе с  соусом</t>
  </si>
  <si>
    <t>Компоты (напитки, кисели) из свежих плодов или ягод, из сухофруктов/сахар (не более)</t>
  </si>
  <si>
    <t>Выпечные изделия , в том числе с пониженной калорийностью, (с уменьшением выдачи хлеба)</t>
  </si>
  <si>
    <t>Кондитерские изделия в индивидуальной упаковке</t>
  </si>
  <si>
    <t>Компоты (напитки, кисели) из свежих плодов или ягод, из сухофруктов, шиповника/сахар не более 12 г</t>
  </si>
  <si>
    <t>Блюда из рыбы (порционные и мелкопорционные), в том числе с  соусом</t>
  </si>
  <si>
    <t>Блюда (гарниры) из круп,бобовых, макаронных изделий (в том числе с подгарнировкой из свежих овощей, салатов или с соусом)</t>
  </si>
  <si>
    <t>Салат из свеклы с растительным маслом</t>
  </si>
  <si>
    <t>Салат из соленых огурцов с луком</t>
  </si>
  <si>
    <t>86 К</t>
  </si>
  <si>
    <t>82 К</t>
  </si>
  <si>
    <t>Блюда из яиц, в том числе с колбасными изделиями, сыром,  картофелем, овощами</t>
  </si>
  <si>
    <t xml:space="preserve">Блюда из мяса (рубленные), в том числе с соусом </t>
  </si>
  <si>
    <t>Блюда из мяса  с крупами, овощами, картофелем (в том числе с подгарнировкой из свежих овощей, салатов)</t>
  </si>
  <si>
    <t xml:space="preserve">Блюда из мяса птицы (рубленные) </t>
  </si>
  <si>
    <t>Фрукты яблоки</t>
  </si>
  <si>
    <t>Фрукты бананы</t>
  </si>
  <si>
    <t>Фрукты груши</t>
  </si>
  <si>
    <t>Суп овощной</t>
  </si>
  <si>
    <t>Запеканка рисовая с творогом с повидлом</t>
  </si>
  <si>
    <t>Завтрак 1 день</t>
  </si>
  <si>
    <t>Обед 1 день</t>
  </si>
  <si>
    <t>Завтрак 2 день</t>
  </si>
  <si>
    <t>151К</t>
  </si>
  <si>
    <t>Уха Ростовская 200</t>
  </si>
  <si>
    <t>Суп картофельный с рисом 200/10</t>
  </si>
  <si>
    <t>Вариант реализации №1</t>
  </si>
  <si>
    <t>Вариант реализации № 2</t>
  </si>
  <si>
    <t>Вариант реализации № 3</t>
  </si>
  <si>
    <t>блюда из мяса, рубленые</t>
  </si>
  <si>
    <t>Обед 2 день</t>
  </si>
  <si>
    <t>Завтрак 3 день</t>
  </si>
  <si>
    <t>Обед 3 день</t>
  </si>
  <si>
    <t>Завтрак 4 день</t>
  </si>
  <si>
    <t>Обед 4 день</t>
  </si>
  <si>
    <t>Завтрак 5 день</t>
  </si>
  <si>
    <t>Обед 5 день</t>
  </si>
  <si>
    <t>Завтрак 6 день</t>
  </si>
  <si>
    <t>Обед 6 день</t>
  </si>
  <si>
    <t>Завтрак 7 день</t>
  </si>
  <si>
    <t>Завтрак 8 день</t>
  </si>
  <si>
    <t>Завтрак 9 день</t>
  </si>
  <si>
    <t>Обед 8 день</t>
  </si>
  <si>
    <t>Блюдпа из птицы рубленные</t>
  </si>
  <si>
    <t>Обед 7 день</t>
  </si>
  <si>
    <t>Обед 9 день</t>
  </si>
  <si>
    <t>Завтрак 10 день</t>
  </si>
  <si>
    <t>Обед 10 день</t>
  </si>
  <si>
    <t>Наименование   блюд</t>
  </si>
  <si>
    <t>Наименование  блюд</t>
  </si>
  <si>
    <t>377 М</t>
  </si>
  <si>
    <t>Чай с джемом</t>
  </si>
  <si>
    <t>15 М</t>
  </si>
  <si>
    <t xml:space="preserve">Чай с сахаром </t>
  </si>
  <si>
    <t>Помидоры свежие порционные</t>
  </si>
  <si>
    <t>Перец сладкий свежий порционный</t>
  </si>
  <si>
    <t>Блюда из птицы (рубленные) в том числе с соусом</t>
  </si>
  <si>
    <t xml:space="preserve">Компот из свежих яблок </t>
  </si>
  <si>
    <t xml:space="preserve">Компот из сухофруктов </t>
  </si>
  <si>
    <t>38 К</t>
  </si>
  <si>
    <t>23 М</t>
  </si>
  <si>
    <t>143 М</t>
  </si>
  <si>
    <t>212 М</t>
  </si>
  <si>
    <t>376 М</t>
  </si>
  <si>
    <t>276 М</t>
  </si>
  <si>
    <t>125 М</t>
  </si>
  <si>
    <t>131 К</t>
  </si>
  <si>
    <t>350 М</t>
  </si>
  <si>
    <t>348 К</t>
  </si>
  <si>
    <t>465 К</t>
  </si>
  <si>
    <t>312 М</t>
  </si>
  <si>
    <t>29 М</t>
  </si>
  <si>
    <t>250 М</t>
  </si>
  <si>
    <t>309 М</t>
  </si>
  <si>
    <t>224 М</t>
  </si>
  <si>
    <t>291 М</t>
  </si>
  <si>
    <t>342 М</t>
  </si>
  <si>
    <t>290М/330М</t>
  </si>
  <si>
    <t>65 М</t>
  </si>
  <si>
    <t>103 М</t>
  </si>
  <si>
    <t>255 М</t>
  </si>
  <si>
    <t>128 М</t>
  </si>
  <si>
    <t>394 М</t>
  </si>
  <si>
    <t>15 м</t>
  </si>
  <si>
    <t>99 М</t>
  </si>
  <si>
    <t>278 М</t>
  </si>
  <si>
    <t>305 М</t>
  </si>
  <si>
    <t>67 М</t>
  </si>
  <si>
    <t>96 М</t>
  </si>
  <si>
    <t>347 К</t>
  </si>
  <si>
    <t>175 М</t>
  </si>
  <si>
    <t>376 м</t>
  </si>
  <si>
    <t>434 М(начинка471 М)</t>
  </si>
  <si>
    <t>48 М</t>
  </si>
  <si>
    <t>294 М</t>
  </si>
  <si>
    <t>188 М</t>
  </si>
  <si>
    <t>379 М</t>
  </si>
  <si>
    <t>434 М (начинка рец 416)</t>
  </si>
  <si>
    <t>259 М</t>
  </si>
  <si>
    <t>234 М</t>
  </si>
  <si>
    <t>54 М</t>
  </si>
  <si>
    <t>101 М</t>
  </si>
  <si>
    <t>302 М</t>
  </si>
  <si>
    <t>Гуляш из отварной говядины</t>
  </si>
  <si>
    <t>Банан, 200</t>
  </si>
  <si>
    <t>Салфетка влажная гигиеническая</t>
  </si>
  <si>
    <t>Гуляш из  говядины</t>
  </si>
  <si>
    <t>Банан</t>
  </si>
  <si>
    <t>Апельсин</t>
  </si>
  <si>
    <t>Груша</t>
  </si>
  <si>
    <t>Яблоко</t>
  </si>
  <si>
    <t>Киви</t>
  </si>
  <si>
    <t>Мандарин</t>
  </si>
  <si>
    <t>Соки, нектары</t>
  </si>
  <si>
    <t>Сок ягодный</t>
  </si>
  <si>
    <t>Сок фрруктовый</t>
  </si>
  <si>
    <t>Выполнение СанПиН от суточной нормы</t>
  </si>
  <si>
    <t>Среднее значение за завтраки (без учета потерь)</t>
  </si>
  <si>
    <t xml:space="preserve">Примеры реализации типового меню </t>
  </si>
  <si>
    <t>Номера рецептур отмеченные буквой М- Сборник рецептур блюд и кулинарных изделий для питаниия школьников.   Могильный М.П. изд. ДеЛи принт, 2005г.</t>
  </si>
  <si>
    <t>Номера рецептур отмеченные буквой К- Сборник рецептур блюд и кулинарных изделий для обучающихся образовательных учреждений. Кучма В.Р., Москва, 2016</t>
  </si>
  <si>
    <t>Масса порции, грамм</t>
  </si>
  <si>
    <t>ПОНЕДЕЛЬНИК (ДЕНЬ 1-Й)</t>
  </si>
  <si>
    <t>ЗАВТРАК</t>
  </si>
  <si>
    <t xml:space="preserve">                                  ОБЕД</t>
  </si>
  <si>
    <t>ВТОРНИК (ДЕНЬ 2-Й)</t>
  </si>
  <si>
    <t>СРЕДА (ДЕНЬ 3-Й)</t>
  </si>
  <si>
    <t>ЧЕТВЕРГ(ДЕНЬ 4-Й)</t>
  </si>
  <si>
    <t>ПЯТНИЦА (ДЕНЬ - 5Й)</t>
  </si>
  <si>
    <t>Всего за Пятница-2неделя</t>
  </si>
  <si>
    <t>Всего за Четверг-2неделя</t>
  </si>
  <si>
    <t>Всего за Среда-2неделя</t>
  </si>
  <si>
    <t>Всего за Вторник-2 неделя</t>
  </si>
  <si>
    <t>Всего за Понедельник-2неделя</t>
  </si>
  <si>
    <t>Всего за Пятница-1неделя</t>
  </si>
  <si>
    <t>Всего за Четверг-1неделя</t>
  </si>
  <si>
    <t>Всего за Среда-1неделя</t>
  </si>
  <si>
    <t>Всего за Вторник-1неделя</t>
  </si>
  <si>
    <t>Утверждаю</t>
  </si>
  <si>
    <t>Директор МАУ "ЦОШ"</t>
  </si>
  <si>
    <t>Золоторева Ю.С</t>
  </si>
  <si>
    <t xml:space="preserve">                                   Согласовано:</t>
  </si>
  <si>
    <t>Всего за Понедельник -1неделя</t>
  </si>
  <si>
    <t>Огурцы св. порционные</t>
  </si>
  <si>
    <t>Кекс ореховый (не арахис)</t>
  </si>
  <si>
    <t>37,5/50</t>
  </si>
  <si>
    <t>370 ДП 1991</t>
  </si>
  <si>
    <t>130/10</t>
  </si>
  <si>
    <t>Борщ из свежей капусты с картофелем со сметаной</t>
  </si>
  <si>
    <t>200/10</t>
  </si>
  <si>
    <t>60/50</t>
  </si>
  <si>
    <t>140/5</t>
  </si>
  <si>
    <t xml:space="preserve">Запеканка картофельная с </t>
  </si>
  <si>
    <t>печенью и сливочным  маслом</t>
  </si>
  <si>
    <t>50/50</t>
  </si>
  <si>
    <t>Запеканка из творога с соусом сладким (клубничным)</t>
  </si>
  <si>
    <t>223/334</t>
  </si>
  <si>
    <t>Щи из св. капусты со сметаной</t>
  </si>
  <si>
    <t>Печень по-строгановски</t>
  </si>
  <si>
    <t>Чай с сахаром 189/11</t>
  </si>
  <si>
    <t>Суп из овощей со сметаной</t>
  </si>
  <si>
    <t>Тефтели из говядины,соус смет. томатом</t>
  </si>
  <si>
    <t>278, 331</t>
  </si>
  <si>
    <t>82/10</t>
  </si>
  <si>
    <t>Рассольник ленинградский со сметаной</t>
  </si>
  <si>
    <t>50/30</t>
  </si>
  <si>
    <t>Слойка с плодово-ягодной начинкой  начинкой</t>
  </si>
  <si>
    <t>пр. пр-ва</t>
  </si>
  <si>
    <t>Котлеты рубленые из мяса птицы (куры) с соусом сметанным</t>
  </si>
  <si>
    <t>Компот из сухофруктов (кураги)</t>
  </si>
  <si>
    <t>среду (2 неделя)</t>
  </si>
  <si>
    <t>Пудинг из творога с соусом ягодным или сгущен. молоком</t>
  </si>
  <si>
    <t>100/30</t>
  </si>
  <si>
    <t>100/50</t>
  </si>
  <si>
    <t>Салат из свеклы с гр.орехами (50/10)</t>
  </si>
  <si>
    <t>703/1982</t>
  </si>
  <si>
    <t>Птица (филе куриное) тушенная в соусе</t>
  </si>
  <si>
    <t>52+орех</t>
  </si>
  <si>
    <t>Всего за 1неделя</t>
  </si>
  <si>
    <t>ПОНЕДЕЛЬНИК (ДЕНЬ - 6Й)-2</t>
  </si>
  <si>
    <t>ВТОРНИК (ДЕНЬ - 7Й)-2</t>
  </si>
  <si>
    <t>Хлебцы рыбныес маслом (60/5)</t>
  </si>
  <si>
    <t>ЧЕТВЕРГ (ДЕНЬ - 9 Й)-2</t>
  </si>
  <si>
    <t>СРЕДА (ДЕНЬ - 8 Й)-2</t>
  </si>
  <si>
    <t>ПЯТНИЦА (ДЕНЬ -10-Й)-2</t>
  </si>
  <si>
    <t>Всего за 2 неделю</t>
  </si>
  <si>
    <t>за 10 дней</t>
  </si>
  <si>
    <t xml:space="preserve">"19" августа 2020 </t>
  </si>
  <si>
    <t>Главный государственный врач</t>
  </si>
  <si>
    <t xml:space="preserve">                                              "____" августа 2020</t>
  </si>
  <si>
    <t>по городу Сосновый Бор</t>
  </si>
  <si>
    <t>И.Е. Егорова</t>
  </si>
  <si>
    <t>Примерное  десятидневное меню для обучающихся общеобразовательных школ города Сосновый Бор (возраст 7 - 10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</si>
</sst>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2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2"/>
      <name val="Times New Roman"/>
      <family val="2"/>
    </font>
    <font>
      <sz val="8"/>
      <name val="Arial"/>
      <family val="2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8" fillId="0" borderId="1" xfId="0" applyFont="1" applyBorder="1"/>
    <xf numFmtId="0" fontId="10" fillId="0" borderId="0" xfId="0" applyFont="1"/>
    <xf numFmtId="0" fontId="11" fillId="0" borderId="0" xfId="0" applyFont="1"/>
    <xf numFmtId="164" fontId="8" fillId="0" borderId="3" xfId="0" applyNumberFormat="1" applyFont="1" applyBorder="1"/>
    <xf numFmtId="164" fontId="8" fillId="0" borderId="1" xfId="0" applyNumberFormat="1" applyFont="1" applyBorder="1"/>
    <xf numFmtId="9" fontId="8" fillId="2" borderId="1" xfId="0" applyNumberFormat="1" applyFont="1" applyFill="1" applyBorder="1"/>
    <xf numFmtId="4" fontId="14" fillId="2" borderId="1" xfId="10" applyNumberFormat="1" applyFont="1" applyFill="1" applyBorder="1" applyAlignment="1">
      <alignment horizontal="center"/>
    </xf>
    <xf numFmtId="1" fontId="8" fillId="0" borderId="1" xfId="0" applyNumberFormat="1" applyFont="1" applyBorder="1"/>
    <xf numFmtId="165" fontId="8" fillId="0" borderId="1" xfId="0" applyNumberFormat="1" applyFont="1" applyBorder="1"/>
    <xf numFmtId="164" fontId="10" fillId="0" borderId="1" xfId="0" applyNumberFormat="1" applyFont="1" applyBorder="1"/>
    <xf numFmtId="0" fontId="0" fillId="3" borderId="1" xfId="0" applyFill="1" applyBorder="1"/>
    <xf numFmtId="0" fontId="23" fillId="0" borderId="0" xfId="0" applyFont="1"/>
    <xf numFmtId="0" fontId="10" fillId="2" borderId="0" xfId="0" applyFont="1" applyFill="1"/>
    <xf numFmtId="164" fontId="10" fillId="2" borderId="1" xfId="0" applyNumberFormat="1" applyFont="1" applyFill="1" applyBorder="1"/>
    <xf numFmtId="0" fontId="16" fillId="0" borderId="8" xfId="0" applyFont="1" applyBorder="1"/>
    <xf numFmtId="0" fontId="17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4" fillId="0" borderId="8" xfId="0" applyFont="1" applyBorder="1"/>
    <xf numFmtId="0" fontId="20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10" fillId="0" borderId="8" xfId="0" applyFont="1" applyBorder="1"/>
    <xf numFmtId="0" fontId="19" fillId="2" borderId="8" xfId="19" applyNumberFormat="1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5" fillId="0" borderId="8" xfId="0" applyFont="1" applyBorder="1"/>
    <xf numFmtId="0" fontId="17" fillId="2" borderId="8" xfId="0" applyFont="1" applyFill="1" applyBorder="1" applyAlignment="1">
      <alignment vertical="center" wrapText="1"/>
    </xf>
    <xf numFmtId="0" fontId="16" fillId="0" borderId="8" xfId="0" applyFont="1" applyBorder="1" applyAlignment="1"/>
    <xf numFmtId="0" fontId="17" fillId="3" borderId="8" xfId="0" applyFont="1" applyFill="1" applyBorder="1" applyAlignment="1">
      <alignment horizontal="center" vertical="center"/>
    </xf>
    <xf numFmtId="0" fontId="19" fillId="3" borderId="8" xfId="19" applyNumberFormat="1" applyFont="1" applyFill="1" applyBorder="1" applyAlignment="1">
      <alignment horizontal="left" vertical="center" wrapText="1"/>
    </xf>
    <xf numFmtId="0" fontId="14" fillId="3" borderId="8" xfId="0" applyFont="1" applyFill="1" applyBorder="1"/>
    <xf numFmtId="0" fontId="1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 vertical="center"/>
    </xf>
    <xf numFmtId="0" fontId="16" fillId="3" borderId="8" xfId="0" applyFont="1" applyFill="1" applyBorder="1"/>
    <xf numFmtId="0" fontId="18" fillId="2" borderId="8" xfId="0" applyFont="1" applyFill="1" applyBorder="1" applyAlignment="1">
      <alignment horizontal="left" vertical="center"/>
    </xf>
    <xf numFmtId="0" fontId="0" fillId="3" borderId="8" xfId="0" applyFill="1" applyBorder="1"/>
    <xf numFmtId="0" fontId="7" fillId="0" borderId="8" xfId="0" applyFont="1" applyBorder="1"/>
    <xf numFmtId="9" fontId="15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0" fillId="3" borderId="8" xfId="0" applyFill="1" applyBorder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Fill="1" applyBorder="1" applyAlignment="1">
      <alignment wrapText="1"/>
    </xf>
    <xf numFmtId="0" fontId="23" fillId="0" borderId="8" xfId="0" applyFont="1" applyBorder="1"/>
    <xf numFmtId="0" fontId="23" fillId="3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16" fillId="2" borderId="1" xfId="0" applyFont="1" applyFill="1" applyBorder="1"/>
    <xf numFmtId="0" fontId="15" fillId="0" borderId="1" xfId="0" applyFont="1" applyBorder="1"/>
    <xf numFmtId="0" fontId="16" fillId="0" borderId="1" xfId="0" applyFont="1" applyBorder="1"/>
    <xf numFmtId="0" fontId="27" fillId="0" borderId="1" xfId="0" applyFont="1" applyBorder="1"/>
    <xf numFmtId="0" fontId="7" fillId="0" borderId="1" xfId="0" applyFont="1" applyBorder="1" applyAlignment="1">
      <alignment horizontal="right"/>
    </xf>
    <xf numFmtId="0" fontId="28" fillId="0" borderId="8" xfId="0" applyFont="1" applyBorder="1"/>
    <xf numFmtId="0" fontId="8" fillId="3" borderId="1" xfId="0" applyFont="1" applyFill="1" applyBorder="1"/>
    <xf numFmtId="0" fontId="8" fillId="3" borderId="8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8" fillId="2" borderId="8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16" fillId="2" borderId="1" xfId="0" applyNumberFormat="1" applyFont="1" applyFill="1" applyBorder="1"/>
    <xf numFmtId="164" fontId="16" fillId="0" borderId="1" xfId="0" applyNumberFormat="1" applyFont="1" applyBorder="1"/>
    <xf numFmtId="0" fontId="8" fillId="0" borderId="8" xfId="0" applyFont="1" applyBorder="1"/>
    <xf numFmtId="2" fontId="16" fillId="2" borderId="1" xfId="0" applyNumberFormat="1" applyFont="1" applyFill="1" applyBorder="1"/>
    <xf numFmtId="2" fontId="8" fillId="0" borderId="1" xfId="0" applyNumberFormat="1" applyFont="1" applyBorder="1"/>
    <xf numFmtId="2" fontId="8" fillId="3" borderId="1" xfId="0" applyNumberFormat="1" applyFont="1" applyFill="1" applyBorder="1"/>
    <xf numFmtId="2" fontId="8" fillId="3" borderId="8" xfId="0" applyNumberFormat="1" applyFont="1" applyFill="1" applyBorder="1"/>
    <xf numFmtId="0" fontId="16" fillId="2" borderId="8" xfId="0" applyFont="1" applyFill="1" applyBorder="1"/>
    <xf numFmtId="4" fontId="8" fillId="3" borderId="1" xfId="0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right"/>
    </xf>
    <xf numFmtId="0" fontId="1" fillId="0" borderId="1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8" xfId="0" applyFont="1" applyFill="1" applyBorder="1"/>
    <xf numFmtId="0" fontId="10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12" fillId="0" borderId="7" xfId="0" applyFont="1" applyBorder="1" applyAlignment="1">
      <alignment vertical="center"/>
    </xf>
    <xf numFmtId="0" fontId="7" fillId="2" borderId="1" xfId="0" applyFont="1" applyFill="1" applyBorder="1" applyAlignment="1">
      <alignment horizontal="right"/>
    </xf>
    <xf numFmtId="2" fontId="8" fillId="2" borderId="8" xfId="0" applyNumberFormat="1" applyFont="1" applyFill="1" applyBorder="1"/>
    <xf numFmtId="0" fontId="16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3" borderId="1" xfId="0" applyFill="1" applyBorder="1" applyAlignment="1">
      <alignment horizontal="center" wrapText="1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/>
    </xf>
  </cellXfs>
  <cellStyles count="4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Обычный" xfId="0" builtinId="0"/>
    <cellStyle name="Обычный 3" xfId="9"/>
    <cellStyle name="Обычный 4" xfId="40"/>
    <cellStyle name="Обычный_Лист1" xfId="19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Процентный" xfId="1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P233"/>
  <sheetViews>
    <sheetView tabSelected="1" zoomScale="115" zoomScaleNormal="115" workbookViewId="0">
      <pane ySplit="10" topLeftCell="A11" activePane="bottomLeft" state="frozen"/>
      <selection pane="bottomLeft" activeCell="B236" sqref="B236"/>
    </sheetView>
  </sheetViews>
  <sheetFormatPr defaultColWidth="11.42578125" defaultRowHeight="12.75" x14ac:dyDescent="0.2"/>
  <cols>
    <col min="1" max="1" width="8.85546875" customWidth="1"/>
    <col min="2" max="2" width="34" customWidth="1"/>
    <col min="7" max="7" width="15.42578125" customWidth="1"/>
  </cols>
  <sheetData>
    <row r="1" spans="1:16" ht="18.75" x14ac:dyDescent="0.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8.75" x14ac:dyDescent="0.3">
      <c r="A2" s="46"/>
      <c r="B2" s="53" t="s">
        <v>484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00" t="s">
        <v>481</v>
      </c>
      <c r="N2" s="100"/>
      <c r="O2" s="100"/>
      <c r="P2" s="100"/>
    </row>
    <row r="3" spans="1:16" ht="18.75" x14ac:dyDescent="0.3">
      <c r="A3" s="46"/>
      <c r="B3" s="53" t="s">
        <v>531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100" t="s">
        <v>482</v>
      </c>
      <c r="N3" s="100"/>
      <c r="O3" s="100"/>
      <c r="P3" s="100"/>
    </row>
    <row r="4" spans="1:16" ht="18.75" x14ac:dyDescent="0.3">
      <c r="A4" s="46"/>
      <c r="B4" s="91" t="s">
        <v>533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100" t="s">
        <v>483</v>
      </c>
      <c r="N4" s="100"/>
      <c r="O4" s="100"/>
      <c r="P4" s="100"/>
    </row>
    <row r="5" spans="1:16" ht="18.75" x14ac:dyDescent="0.3">
      <c r="A5" s="46"/>
      <c r="B5" s="91" t="s">
        <v>534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100" t="s">
        <v>530</v>
      </c>
      <c r="O5" s="101"/>
      <c r="P5" s="101"/>
    </row>
    <row r="6" spans="1:16" ht="15.75" x14ac:dyDescent="0.25">
      <c r="A6" s="99" t="s">
        <v>532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6" ht="18.75" x14ac:dyDescent="0.3">
      <c r="A7" s="96" t="s">
        <v>535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9" spans="1:16" ht="38.25" customHeight="1" x14ac:dyDescent="0.2">
      <c r="A9" s="93" t="s">
        <v>0</v>
      </c>
      <c r="B9" s="93" t="s">
        <v>392</v>
      </c>
      <c r="C9" s="93" t="s">
        <v>464</v>
      </c>
      <c r="D9" s="102" t="s">
        <v>1</v>
      </c>
      <c r="E9" s="102"/>
      <c r="F9" s="102"/>
      <c r="G9" s="98" t="s">
        <v>2</v>
      </c>
      <c r="H9" s="97" t="s">
        <v>3</v>
      </c>
      <c r="I9" s="97"/>
      <c r="J9" s="97"/>
      <c r="K9" s="97"/>
      <c r="L9" s="97" t="s">
        <v>4</v>
      </c>
      <c r="M9" s="97"/>
      <c r="N9" s="97"/>
      <c r="O9" s="97"/>
      <c r="P9" s="97"/>
    </row>
    <row r="10" spans="1:16" x14ac:dyDescent="0.2">
      <c r="A10" s="94"/>
      <c r="B10" s="94"/>
      <c r="C10" s="94"/>
      <c r="D10" s="11" t="s">
        <v>5</v>
      </c>
      <c r="E10" s="11" t="s">
        <v>6</v>
      </c>
      <c r="F10" s="11" t="s">
        <v>7</v>
      </c>
      <c r="G10" s="98"/>
      <c r="H10" s="11" t="s">
        <v>8</v>
      </c>
      <c r="I10" s="11" t="s">
        <v>9</v>
      </c>
      <c r="J10" s="11" t="s">
        <v>10</v>
      </c>
      <c r="K10" s="11" t="s">
        <v>11</v>
      </c>
      <c r="L10" s="11" t="s">
        <v>12</v>
      </c>
      <c r="M10" s="11" t="s">
        <v>13</v>
      </c>
      <c r="N10" s="11" t="s">
        <v>14</v>
      </c>
      <c r="O10" s="11" t="s">
        <v>15</v>
      </c>
      <c r="P10" s="11" t="s">
        <v>16</v>
      </c>
    </row>
    <row r="11" spans="1:16" ht="33" customHeight="1" x14ac:dyDescent="0.2">
      <c r="A11" s="95"/>
      <c r="B11" s="95"/>
      <c r="C11" s="95"/>
      <c r="D11" s="40"/>
      <c r="E11" s="40"/>
      <c r="F11" s="40"/>
      <c r="G11" s="44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33" customHeight="1" x14ac:dyDescent="0.2">
      <c r="A12" s="45"/>
      <c r="B12" s="51" t="s">
        <v>465</v>
      </c>
      <c r="C12" s="45"/>
      <c r="D12" s="40"/>
      <c r="E12" s="40"/>
      <c r="F12" s="40"/>
      <c r="G12" s="44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24.95" customHeight="1" x14ac:dyDescent="0.2">
      <c r="A13" s="47"/>
      <c r="B13" s="52" t="s">
        <v>466</v>
      </c>
      <c r="C13" s="47"/>
      <c r="D13" s="48"/>
      <c r="E13" s="48"/>
      <c r="F13" s="48"/>
      <c r="G13" s="49"/>
      <c r="H13" s="48"/>
      <c r="I13" s="48"/>
      <c r="J13" s="48"/>
      <c r="K13" s="48"/>
      <c r="L13" s="48"/>
      <c r="M13" s="48"/>
      <c r="N13" s="48"/>
      <c r="O13" s="48"/>
      <c r="P13" s="48"/>
    </row>
    <row r="14" spans="1:16" ht="24.95" customHeight="1" x14ac:dyDescent="0.25">
      <c r="A14" s="54">
        <v>71</v>
      </c>
      <c r="B14" s="54" t="s">
        <v>486</v>
      </c>
      <c r="C14" s="54">
        <v>20</v>
      </c>
      <c r="D14" s="14">
        <v>0.13999999999999999</v>
      </c>
      <c r="E14" s="14">
        <v>3.3333333333333333E-2</v>
      </c>
      <c r="F14" s="14">
        <v>0.37999999999999995</v>
      </c>
      <c r="G14" s="14">
        <v>2.1999999999999997</v>
      </c>
      <c r="H14" s="10">
        <v>5.9999999999999993E-3</v>
      </c>
      <c r="I14" s="10">
        <v>1.4000000000000001</v>
      </c>
      <c r="J14" s="10">
        <v>0</v>
      </c>
      <c r="K14" s="10">
        <v>0.02</v>
      </c>
      <c r="L14" s="10">
        <v>3.4</v>
      </c>
      <c r="M14" s="10">
        <v>6</v>
      </c>
      <c r="N14" s="10">
        <v>2.8000000000000003</v>
      </c>
      <c r="O14" s="10">
        <v>9.9999999999999992E-2</v>
      </c>
      <c r="P14" s="10">
        <v>2</v>
      </c>
    </row>
    <row r="15" spans="1:16" ht="24.95" customHeight="1" x14ac:dyDescent="0.25">
      <c r="A15" s="58" t="s">
        <v>489</v>
      </c>
      <c r="B15" s="54" t="s">
        <v>446</v>
      </c>
      <c r="C15" s="59" t="s">
        <v>488</v>
      </c>
      <c r="D15" s="54">
        <v>12.646000000000001</v>
      </c>
      <c r="E15" s="54">
        <v>13.426</v>
      </c>
      <c r="F15" s="54">
        <v>2.6850000000000001</v>
      </c>
      <c r="G15" s="54">
        <v>182.43</v>
      </c>
      <c r="H15" s="54">
        <v>6.2E-2</v>
      </c>
      <c r="I15" s="54">
        <v>3.95</v>
      </c>
      <c r="J15" s="54"/>
      <c r="K15" s="54">
        <v>1.681</v>
      </c>
      <c r="L15" s="54">
        <v>11.75</v>
      </c>
      <c r="M15" s="54">
        <v>132.89500000000001</v>
      </c>
      <c r="N15" s="54">
        <v>19.190000000000001</v>
      </c>
      <c r="O15" s="54">
        <v>2.0070000000000001</v>
      </c>
      <c r="P15" s="54">
        <v>21</v>
      </c>
    </row>
    <row r="16" spans="1:16" ht="24.95" customHeight="1" x14ac:dyDescent="0.25">
      <c r="A16" s="54">
        <v>304</v>
      </c>
      <c r="B16" s="54" t="s">
        <v>63</v>
      </c>
      <c r="C16" s="54">
        <v>150</v>
      </c>
      <c r="D16" s="54">
        <v>3.7</v>
      </c>
      <c r="E16" s="54">
        <v>6.1</v>
      </c>
      <c r="F16" s="54">
        <v>1.9</v>
      </c>
      <c r="G16" s="54">
        <v>236</v>
      </c>
      <c r="H16" s="54">
        <v>4.3999999999999997E-2</v>
      </c>
      <c r="I16" s="54"/>
      <c r="J16" s="54">
        <v>16</v>
      </c>
      <c r="K16" s="54">
        <v>0.26</v>
      </c>
      <c r="L16" s="54">
        <v>16.399999999999999</v>
      </c>
      <c r="M16" s="54">
        <v>85.95</v>
      </c>
      <c r="N16" s="54">
        <v>28.16</v>
      </c>
      <c r="O16" s="54">
        <v>0.64500000000000002</v>
      </c>
      <c r="P16" s="54">
        <v>18</v>
      </c>
    </row>
    <row r="17" spans="1:16" ht="24.95" customHeight="1" x14ac:dyDescent="0.25">
      <c r="A17" s="54">
        <v>377</v>
      </c>
      <c r="B17" s="54" t="s">
        <v>17</v>
      </c>
      <c r="C17" s="54">
        <v>207</v>
      </c>
      <c r="D17" s="54">
        <v>6.3E-2</v>
      </c>
      <c r="E17" s="54">
        <v>7.0000000000000001E-3</v>
      </c>
      <c r="F17" s="54">
        <v>11.191000000000001</v>
      </c>
      <c r="G17" s="54">
        <v>46.281999999999996</v>
      </c>
      <c r="H17" s="54">
        <v>4.0000000000000001E-3</v>
      </c>
      <c r="I17" s="54">
        <v>2.9</v>
      </c>
      <c r="J17" s="54"/>
      <c r="K17" s="54">
        <v>1.4E-2</v>
      </c>
      <c r="L17" s="54">
        <v>7.75</v>
      </c>
      <c r="M17" s="54">
        <v>9.7799999999999994</v>
      </c>
      <c r="N17" s="54">
        <v>5.24</v>
      </c>
      <c r="O17" s="54">
        <v>0.89500000000000002</v>
      </c>
      <c r="P17" s="54">
        <v>0.14000000000000001</v>
      </c>
    </row>
    <row r="18" spans="1:16" s="13" customFormat="1" ht="24.95" customHeight="1" x14ac:dyDescent="0.25">
      <c r="A18" s="55">
        <v>416</v>
      </c>
      <c r="B18" s="55" t="s">
        <v>487</v>
      </c>
      <c r="C18" s="55">
        <v>40</v>
      </c>
      <c r="D18" s="55">
        <v>5.2649999999999997</v>
      </c>
      <c r="E18" s="55">
        <v>5.69</v>
      </c>
      <c r="F18" s="55">
        <v>30.012</v>
      </c>
      <c r="G18" s="55">
        <v>114</v>
      </c>
      <c r="H18" s="55">
        <v>0.29299999999999998</v>
      </c>
      <c r="I18" s="55">
        <v>0.56000000000000005</v>
      </c>
      <c r="J18" s="55">
        <v>1.6</v>
      </c>
      <c r="K18" s="55">
        <v>2.323</v>
      </c>
      <c r="L18" s="55">
        <v>36.396999999999998</v>
      </c>
      <c r="M18" s="55">
        <v>72.864000000000004</v>
      </c>
      <c r="N18" s="55">
        <v>23.48</v>
      </c>
      <c r="O18" s="55">
        <v>0.625</v>
      </c>
      <c r="P18" s="55">
        <v>3.52</v>
      </c>
    </row>
    <row r="19" spans="1:16" ht="24.95" customHeight="1" x14ac:dyDescent="0.25">
      <c r="A19" s="41">
        <v>15</v>
      </c>
      <c r="B19" s="54" t="s">
        <v>21</v>
      </c>
      <c r="C19" s="54">
        <v>15</v>
      </c>
      <c r="D19" s="54">
        <v>3.07</v>
      </c>
      <c r="E19" s="54">
        <v>3.45</v>
      </c>
      <c r="F19" s="54">
        <v>0.37</v>
      </c>
      <c r="G19" s="54">
        <v>45</v>
      </c>
      <c r="H19" s="54">
        <v>5.0000000000000001E-3</v>
      </c>
      <c r="I19" s="54">
        <v>0.12</v>
      </c>
      <c r="J19" s="54">
        <v>34.5</v>
      </c>
      <c r="K19" s="54">
        <v>7.4999999999999997E-2</v>
      </c>
      <c r="L19" s="54">
        <v>150</v>
      </c>
      <c r="M19" s="54">
        <v>96</v>
      </c>
      <c r="N19" s="54">
        <v>6.75</v>
      </c>
      <c r="O19" s="54">
        <v>0.15</v>
      </c>
      <c r="P19" s="54">
        <v>38.700000000000003</v>
      </c>
    </row>
    <row r="20" spans="1:16" ht="24.95" customHeight="1" x14ac:dyDescent="0.25">
      <c r="A20" s="41"/>
      <c r="B20" s="54" t="s">
        <v>27</v>
      </c>
      <c r="C20" s="54">
        <v>20</v>
      </c>
      <c r="D20" s="54">
        <v>1.58</v>
      </c>
      <c r="E20" s="54">
        <v>0.2</v>
      </c>
      <c r="F20" s="54">
        <v>9.66</v>
      </c>
      <c r="G20" s="54">
        <v>47</v>
      </c>
      <c r="H20" s="54">
        <v>3.2000000000000001E-2</v>
      </c>
      <c r="I20" s="54"/>
      <c r="J20" s="54"/>
      <c r="K20" s="54">
        <v>0.26</v>
      </c>
      <c r="L20" s="54">
        <v>4.5999999999999996</v>
      </c>
      <c r="M20" s="54">
        <v>17.399999999999999</v>
      </c>
      <c r="N20" s="54">
        <v>6.6</v>
      </c>
      <c r="O20" s="54">
        <v>0.4</v>
      </c>
      <c r="P20" s="54"/>
    </row>
    <row r="21" spans="1:16" ht="24.95" customHeight="1" x14ac:dyDescent="0.25">
      <c r="A21" s="41"/>
      <c r="B21" s="56" t="s">
        <v>340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24.95" customHeight="1" x14ac:dyDescent="0.25">
      <c r="A22" s="15"/>
      <c r="B22" s="57" t="s">
        <v>82</v>
      </c>
      <c r="C22" s="57">
        <v>200</v>
      </c>
      <c r="D22" s="57">
        <v>5.8</v>
      </c>
      <c r="E22" s="57">
        <v>5</v>
      </c>
      <c r="F22" s="57">
        <v>9.6</v>
      </c>
      <c r="G22" s="57">
        <v>108</v>
      </c>
      <c r="H22" s="57">
        <v>0.04</v>
      </c>
      <c r="I22" s="57">
        <v>1.2</v>
      </c>
      <c r="J22" s="57">
        <v>20</v>
      </c>
      <c r="K22" s="57"/>
      <c r="L22" s="57">
        <v>240</v>
      </c>
      <c r="M22" s="57">
        <v>108</v>
      </c>
      <c r="N22" s="57">
        <v>28</v>
      </c>
      <c r="O22" s="57">
        <v>0.2</v>
      </c>
      <c r="P22" s="57">
        <v>44</v>
      </c>
    </row>
    <row r="23" spans="1:16" s="12" customFormat="1" ht="24.95" customHeight="1" x14ac:dyDescent="0.25">
      <c r="A23" s="1" t="s">
        <v>22</v>
      </c>
      <c r="B23" s="1"/>
      <c r="C23" s="1">
        <v>889.5</v>
      </c>
      <c r="D23" s="1">
        <f t="shared" ref="D23:P23" si="0">SUM(D14:D22)</f>
        <v>32.263999999999996</v>
      </c>
      <c r="E23" s="1">
        <f t="shared" si="0"/>
        <v>33.906333333333336</v>
      </c>
      <c r="F23" s="1">
        <f t="shared" si="0"/>
        <v>65.797999999999988</v>
      </c>
      <c r="G23" s="1">
        <f t="shared" si="0"/>
        <v>780.91200000000003</v>
      </c>
      <c r="H23" s="1">
        <f t="shared" si="0"/>
        <v>0.48599999999999993</v>
      </c>
      <c r="I23" s="1">
        <f t="shared" si="0"/>
        <v>10.129999999999999</v>
      </c>
      <c r="J23" s="1">
        <f t="shared" si="0"/>
        <v>72.099999999999994</v>
      </c>
      <c r="K23" s="1">
        <f t="shared" si="0"/>
        <v>4.633</v>
      </c>
      <c r="L23" s="1">
        <f t="shared" si="0"/>
        <v>470.29700000000003</v>
      </c>
      <c r="M23" s="1">
        <f t="shared" si="0"/>
        <v>528.88900000000001</v>
      </c>
      <c r="N23" s="1">
        <f t="shared" si="0"/>
        <v>120.22</v>
      </c>
      <c r="O23" s="1">
        <f t="shared" si="0"/>
        <v>5.0220000000000011</v>
      </c>
      <c r="P23" s="1">
        <f t="shared" si="0"/>
        <v>127.36000000000001</v>
      </c>
    </row>
    <row r="24" spans="1:16" s="12" customFormat="1" ht="24.95" customHeight="1" x14ac:dyDescent="0.2">
      <c r="A24" s="50"/>
      <c r="B24" s="50" t="s">
        <v>467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ht="24.95" customHeight="1" x14ac:dyDescent="0.25">
      <c r="A25" s="54">
        <v>23</v>
      </c>
      <c r="B25" s="54" t="s">
        <v>23</v>
      </c>
      <c r="C25" s="54">
        <v>60</v>
      </c>
      <c r="D25" s="54">
        <v>0.68</v>
      </c>
      <c r="E25" s="54">
        <v>3.113</v>
      </c>
      <c r="F25" s="54">
        <v>2.82</v>
      </c>
      <c r="G25" s="54">
        <v>43.27</v>
      </c>
      <c r="H25" s="54">
        <v>3.3000000000000002E-2</v>
      </c>
      <c r="I25" s="54">
        <v>12.4</v>
      </c>
      <c r="J25" s="54"/>
      <c r="K25" s="54">
        <v>1.6559999999999999</v>
      </c>
      <c r="L25" s="54">
        <v>10.5</v>
      </c>
      <c r="M25" s="54">
        <v>19.62</v>
      </c>
      <c r="N25" s="54">
        <v>10.76</v>
      </c>
      <c r="O25" s="54">
        <v>0.50800000000000001</v>
      </c>
      <c r="P25" s="54">
        <v>58.52</v>
      </c>
    </row>
    <row r="26" spans="1:16" ht="24.95" customHeight="1" x14ac:dyDescent="0.25">
      <c r="A26" s="54">
        <v>102</v>
      </c>
      <c r="B26" s="54" t="s">
        <v>83</v>
      </c>
      <c r="C26" s="54">
        <v>200</v>
      </c>
      <c r="D26" s="54">
        <v>6.5659999999999998</v>
      </c>
      <c r="E26" s="54">
        <v>4.048</v>
      </c>
      <c r="F26" s="54">
        <v>15.423999999999999</v>
      </c>
      <c r="G26" s="54">
        <v>124.7</v>
      </c>
      <c r="H26" s="54">
        <v>0.19500000000000001</v>
      </c>
      <c r="I26" s="54">
        <v>9.4</v>
      </c>
      <c r="J26" s="54">
        <v>7</v>
      </c>
      <c r="K26" s="54">
        <v>1.1100000000000001</v>
      </c>
      <c r="L26" s="54">
        <v>30.648</v>
      </c>
      <c r="M26" s="54">
        <v>101.37</v>
      </c>
      <c r="N26" s="54">
        <v>32.512</v>
      </c>
      <c r="O26" s="54">
        <v>1.7450000000000001</v>
      </c>
      <c r="P26" s="54">
        <v>165.52</v>
      </c>
    </row>
    <row r="27" spans="1:16" ht="24.95" customHeight="1" x14ac:dyDescent="0.25">
      <c r="A27" s="54">
        <v>282</v>
      </c>
      <c r="B27" s="54" t="s">
        <v>24</v>
      </c>
      <c r="C27" s="54">
        <v>80</v>
      </c>
      <c r="D27" s="54">
        <v>12.976000000000001</v>
      </c>
      <c r="E27" s="54">
        <v>14.686999999999999</v>
      </c>
      <c r="F27" s="54">
        <v>12.162000000000001</v>
      </c>
      <c r="G27" s="54">
        <v>232.87</v>
      </c>
      <c r="H27" s="54">
        <v>7.5999999999999998E-2</v>
      </c>
      <c r="I27" s="54"/>
      <c r="J27" s="54"/>
      <c r="K27" s="54">
        <v>2.77</v>
      </c>
      <c r="L27" s="54">
        <v>14.69</v>
      </c>
      <c r="M27" s="54">
        <v>133.87</v>
      </c>
      <c r="N27" s="54">
        <v>21.58</v>
      </c>
      <c r="O27" s="54">
        <v>2.1659999999999999</v>
      </c>
      <c r="P27" s="54"/>
    </row>
    <row r="28" spans="1:16" ht="24.95" customHeight="1" x14ac:dyDescent="0.25">
      <c r="A28" s="54">
        <v>143</v>
      </c>
      <c r="B28" s="54" t="s">
        <v>25</v>
      </c>
      <c r="C28" s="54">
        <v>150</v>
      </c>
      <c r="D28" s="54">
        <v>3.6779999999999999</v>
      </c>
      <c r="E28" s="54">
        <v>5.5529999999999999</v>
      </c>
      <c r="F28" s="54">
        <v>24.696000000000002</v>
      </c>
      <c r="G28" s="54">
        <v>164.84</v>
      </c>
      <c r="H28" s="54">
        <v>0.183</v>
      </c>
      <c r="I28" s="54">
        <v>40.9</v>
      </c>
      <c r="J28" s="54"/>
      <c r="K28" s="54">
        <v>2.552</v>
      </c>
      <c r="L28" s="54">
        <v>46.53</v>
      </c>
      <c r="M28" s="54">
        <v>107.62</v>
      </c>
      <c r="N28" s="54">
        <v>49.28</v>
      </c>
      <c r="O28" s="54">
        <v>1.72</v>
      </c>
      <c r="P28" s="54">
        <v>736.38</v>
      </c>
    </row>
    <row r="29" spans="1:16" ht="24.95" customHeight="1" x14ac:dyDescent="0.25">
      <c r="A29" s="54"/>
      <c r="B29" s="54" t="s">
        <v>126</v>
      </c>
      <c r="C29" s="54">
        <v>200</v>
      </c>
      <c r="D29" s="54">
        <v>1</v>
      </c>
      <c r="E29" s="54">
        <v>0.2</v>
      </c>
      <c r="F29" s="54">
        <v>20.2</v>
      </c>
      <c r="G29" s="54">
        <v>92</v>
      </c>
      <c r="H29" s="54">
        <v>0.02</v>
      </c>
      <c r="I29" s="54">
        <v>4</v>
      </c>
      <c r="J29" s="54"/>
      <c r="K29" s="54">
        <v>0.2</v>
      </c>
      <c r="L29" s="54">
        <v>14</v>
      </c>
      <c r="M29" s="54">
        <v>14</v>
      </c>
      <c r="N29" s="54">
        <v>8</v>
      </c>
      <c r="O29" s="54">
        <v>2.8</v>
      </c>
      <c r="P29" s="54"/>
    </row>
    <row r="30" spans="1:16" ht="24.95" customHeight="1" x14ac:dyDescent="0.25">
      <c r="A30" s="54"/>
      <c r="B30" s="54" t="s">
        <v>27</v>
      </c>
      <c r="C30" s="54">
        <v>20</v>
      </c>
      <c r="D30" s="54">
        <v>1.58</v>
      </c>
      <c r="E30" s="54">
        <v>0.2</v>
      </c>
      <c r="F30" s="54">
        <v>9.66</v>
      </c>
      <c r="G30" s="54">
        <v>47</v>
      </c>
      <c r="H30" s="54">
        <v>3.2000000000000001E-2</v>
      </c>
      <c r="I30" s="54"/>
      <c r="J30" s="54"/>
      <c r="K30" s="54">
        <v>0.26</v>
      </c>
      <c r="L30" s="54">
        <v>4.5999999999999996</v>
      </c>
      <c r="M30" s="54">
        <v>17.399999999999999</v>
      </c>
      <c r="N30" s="54">
        <v>6.6</v>
      </c>
      <c r="O30" s="54">
        <v>0.4</v>
      </c>
      <c r="P30" s="54"/>
    </row>
    <row r="31" spans="1:16" ht="24.95" customHeight="1" x14ac:dyDescent="0.25">
      <c r="A31" s="54"/>
      <c r="B31" s="54" t="s">
        <v>28</v>
      </c>
      <c r="C31" s="54">
        <v>25</v>
      </c>
      <c r="D31" s="54">
        <v>1.65</v>
      </c>
      <c r="E31" s="54">
        <v>0.3</v>
      </c>
      <c r="F31" s="54">
        <v>8.35</v>
      </c>
      <c r="G31" s="54">
        <v>43.5</v>
      </c>
      <c r="H31" s="54">
        <v>0.05</v>
      </c>
      <c r="I31" s="54"/>
      <c r="J31" s="54"/>
      <c r="K31" s="54">
        <v>0.25</v>
      </c>
      <c r="L31" s="54">
        <v>8.25</v>
      </c>
      <c r="M31" s="54">
        <v>48.5</v>
      </c>
      <c r="N31" s="54">
        <v>14.25</v>
      </c>
      <c r="O31" s="54">
        <v>1.125</v>
      </c>
      <c r="P31" s="54">
        <v>0.25</v>
      </c>
    </row>
    <row r="32" spans="1:16" ht="24.95" customHeight="1" x14ac:dyDescent="0.25">
      <c r="A32" s="41"/>
      <c r="B32" s="54" t="s">
        <v>447</v>
      </c>
      <c r="C32" s="54">
        <v>200</v>
      </c>
      <c r="D32" s="54">
        <v>1.8</v>
      </c>
      <c r="E32" s="54">
        <v>0.4</v>
      </c>
      <c r="F32" s="54">
        <v>16.2</v>
      </c>
      <c r="G32" s="54">
        <v>86</v>
      </c>
      <c r="H32" s="54">
        <v>0.08</v>
      </c>
      <c r="I32" s="54">
        <v>120</v>
      </c>
      <c r="J32" s="54"/>
      <c r="K32" s="54">
        <v>0.4</v>
      </c>
      <c r="L32" s="54">
        <v>68</v>
      </c>
      <c r="M32" s="54">
        <v>46</v>
      </c>
      <c r="N32" s="54">
        <v>26</v>
      </c>
      <c r="O32" s="54">
        <v>0.6</v>
      </c>
      <c r="P32" s="54"/>
    </row>
    <row r="33" spans="1:16" ht="24.95" customHeight="1" x14ac:dyDescent="0.25">
      <c r="A33" s="41"/>
      <c r="B33" s="60" t="s">
        <v>448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s="12" customFormat="1" ht="24.95" customHeight="1" x14ac:dyDescent="0.25">
      <c r="A34" s="1" t="s">
        <v>29</v>
      </c>
      <c r="B34" s="1"/>
      <c r="C34" s="1">
        <f>SUM(C25:C32)</f>
        <v>935</v>
      </c>
      <c r="D34" s="1">
        <f t="shared" ref="D34:P34" si="1">SUM(D25:D32)</f>
        <v>29.930000000000003</v>
      </c>
      <c r="E34" s="1">
        <f t="shared" si="1"/>
        <v>28.500999999999998</v>
      </c>
      <c r="F34" s="1">
        <f t="shared" si="1"/>
        <v>109.512</v>
      </c>
      <c r="G34" s="1">
        <f t="shared" si="1"/>
        <v>834.18000000000006</v>
      </c>
      <c r="H34" s="1">
        <f t="shared" si="1"/>
        <v>0.66900000000000004</v>
      </c>
      <c r="I34" s="1">
        <f t="shared" si="1"/>
        <v>186.7</v>
      </c>
      <c r="J34" s="1">
        <f t="shared" si="1"/>
        <v>7</v>
      </c>
      <c r="K34" s="1">
        <f t="shared" si="1"/>
        <v>9.1979999999999986</v>
      </c>
      <c r="L34" s="1">
        <f t="shared" si="1"/>
        <v>197.21799999999999</v>
      </c>
      <c r="M34" s="1">
        <f t="shared" si="1"/>
        <v>488.38</v>
      </c>
      <c r="N34" s="1">
        <f t="shared" si="1"/>
        <v>168.982</v>
      </c>
      <c r="O34" s="1">
        <f t="shared" si="1"/>
        <v>11.064</v>
      </c>
      <c r="P34" s="1">
        <f t="shared" si="1"/>
        <v>960.67000000000007</v>
      </c>
    </row>
    <row r="35" spans="1:16" ht="24.95" customHeight="1" x14ac:dyDescent="0.25">
      <c r="A35" s="61" t="s">
        <v>485</v>
      </c>
      <c r="B35" s="61"/>
      <c r="C35" s="61">
        <f>C23+C34</f>
        <v>1824.5</v>
      </c>
      <c r="D35" s="61">
        <f>D23+D34</f>
        <v>62.194000000000003</v>
      </c>
      <c r="E35" s="61">
        <f>E23+E34</f>
        <v>62.407333333333334</v>
      </c>
      <c r="F35" s="61">
        <f t="shared" ref="F35:P35" si="2">F23+F34</f>
        <v>175.31</v>
      </c>
      <c r="G35" s="61">
        <f t="shared" si="2"/>
        <v>1615.0920000000001</v>
      </c>
      <c r="H35" s="61">
        <f t="shared" si="2"/>
        <v>1.155</v>
      </c>
      <c r="I35" s="61">
        <f t="shared" si="2"/>
        <v>196.82999999999998</v>
      </c>
      <c r="J35" s="61">
        <f t="shared" si="2"/>
        <v>79.099999999999994</v>
      </c>
      <c r="K35" s="61">
        <f t="shared" si="2"/>
        <v>13.831</v>
      </c>
      <c r="L35" s="61">
        <f t="shared" si="2"/>
        <v>667.51499999999999</v>
      </c>
      <c r="M35" s="61">
        <f t="shared" si="2"/>
        <v>1017.269</v>
      </c>
      <c r="N35" s="61">
        <f t="shared" si="2"/>
        <v>289.202</v>
      </c>
      <c r="O35" s="61">
        <f t="shared" si="2"/>
        <v>16.086000000000002</v>
      </c>
      <c r="P35" s="61">
        <f t="shared" si="2"/>
        <v>1088.0300000000002</v>
      </c>
    </row>
    <row r="36" spans="1:16" ht="24.95" customHeight="1" x14ac:dyDescent="0.25">
      <c r="A36" s="62"/>
      <c r="B36" s="63" t="s">
        <v>468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ht="24.95" customHeight="1" x14ac:dyDescent="0.25">
      <c r="A37" s="64"/>
      <c r="B37" s="65" t="s">
        <v>466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24.95" customHeight="1" x14ac:dyDescent="0.25">
      <c r="A38" s="55">
        <v>71</v>
      </c>
      <c r="B38" s="66" t="s">
        <v>32</v>
      </c>
      <c r="C38" s="55">
        <v>20</v>
      </c>
      <c r="D38" s="67">
        <v>0.13999999999999999</v>
      </c>
      <c r="E38" s="67">
        <v>3.3333333333333333E-2</v>
      </c>
      <c r="F38" s="67">
        <v>0.37999999999999995</v>
      </c>
      <c r="G38" s="67">
        <v>2.1999999999999997</v>
      </c>
      <c r="H38" s="68">
        <v>5.9999999999999993E-3</v>
      </c>
      <c r="I38" s="68">
        <v>1.4000000000000001</v>
      </c>
      <c r="J38" s="68">
        <v>0</v>
      </c>
      <c r="K38" s="68">
        <v>0.02</v>
      </c>
      <c r="L38" s="68">
        <v>3.4</v>
      </c>
      <c r="M38" s="68">
        <v>6</v>
      </c>
      <c r="N38" s="68">
        <v>2.8000000000000003</v>
      </c>
      <c r="O38" s="68">
        <v>9.9999999999999992E-2</v>
      </c>
      <c r="P38" s="68">
        <v>2</v>
      </c>
    </row>
    <row r="39" spans="1:16" ht="24.95" customHeight="1" x14ac:dyDescent="0.25">
      <c r="A39" s="54">
        <v>212</v>
      </c>
      <c r="B39" s="66" t="s">
        <v>30</v>
      </c>
      <c r="C39" s="59" t="s">
        <v>490</v>
      </c>
      <c r="D39" s="54">
        <v>14.74</v>
      </c>
      <c r="E39" s="54">
        <v>28.42</v>
      </c>
      <c r="F39" s="54">
        <v>2.54</v>
      </c>
      <c r="G39" s="54">
        <v>324</v>
      </c>
      <c r="H39" s="54">
        <v>0.13</v>
      </c>
      <c r="I39" s="54">
        <v>0.20399999999999999</v>
      </c>
      <c r="J39" s="54">
        <v>269.2</v>
      </c>
      <c r="K39" s="54">
        <v>0.48</v>
      </c>
      <c r="L39" s="54">
        <v>89.2</v>
      </c>
      <c r="M39" s="54">
        <v>229.2</v>
      </c>
      <c r="N39" s="54">
        <v>18.739999999999998</v>
      </c>
      <c r="O39" s="54">
        <v>2.6</v>
      </c>
      <c r="P39" s="54">
        <v>278.39999999999998</v>
      </c>
    </row>
    <row r="40" spans="1:16" ht="24.95" customHeight="1" x14ac:dyDescent="0.25">
      <c r="A40" s="54">
        <v>376</v>
      </c>
      <c r="B40" s="66" t="s">
        <v>84</v>
      </c>
      <c r="C40" s="54">
        <v>200</v>
      </c>
      <c r="D40" s="54"/>
      <c r="E40" s="54"/>
      <c r="F40" s="54">
        <v>11.978999999999999</v>
      </c>
      <c r="G40" s="54">
        <v>47.892000000000003</v>
      </c>
      <c r="H40" s="54">
        <v>1E-3</v>
      </c>
      <c r="I40" s="54">
        <v>0.1</v>
      </c>
      <c r="J40" s="54"/>
      <c r="K40" s="54"/>
      <c r="L40" s="54">
        <v>4.95</v>
      </c>
      <c r="M40" s="54">
        <v>8.24</v>
      </c>
      <c r="N40" s="54">
        <v>4.4000000000000004</v>
      </c>
      <c r="O40" s="54">
        <v>0.85599999999999998</v>
      </c>
      <c r="P40" s="54"/>
    </row>
    <row r="41" spans="1:16" ht="24.95" customHeight="1" x14ac:dyDescent="0.25">
      <c r="A41" s="54"/>
      <c r="B41" s="66" t="s">
        <v>27</v>
      </c>
      <c r="C41" s="54">
        <v>25</v>
      </c>
      <c r="D41" s="54">
        <v>1.9750000000000001</v>
      </c>
      <c r="E41" s="54">
        <v>0.25</v>
      </c>
      <c r="F41" s="54">
        <v>12.074999999999999</v>
      </c>
      <c r="G41" s="54">
        <v>58.75</v>
      </c>
      <c r="H41" s="54">
        <v>0.04</v>
      </c>
      <c r="I41" s="54"/>
      <c r="J41" s="54"/>
      <c r="K41" s="54">
        <v>0.32500000000000001</v>
      </c>
      <c r="L41" s="54">
        <v>5.75</v>
      </c>
      <c r="M41" s="54">
        <v>21.75</v>
      </c>
      <c r="N41" s="54">
        <v>8.25</v>
      </c>
      <c r="O41" s="54">
        <v>0.5</v>
      </c>
      <c r="P41" s="54"/>
    </row>
    <row r="42" spans="1:16" ht="24.95" customHeight="1" x14ac:dyDescent="0.25">
      <c r="A42" s="54"/>
      <c r="B42" s="66" t="s">
        <v>20</v>
      </c>
      <c r="C42" s="54">
        <v>150</v>
      </c>
      <c r="D42" s="54">
        <v>0.6</v>
      </c>
      <c r="E42" s="54">
        <v>0</v>
      </c>
      <c r="F42" s="54">
        <v>14.7</v>
      </c>
      <c r="G42" s="54">
        <v>66.599999999999994</v>
      </c>
      <c r="H42" s="54">
        <v>0.05</v>
      </c>
      <c r="I42" s="54">
        <v>15</v>
      </c>
      <c r="J42" s="54"/>
      <c r="K42" s="54">
        <v>0.3</v>
      </c>
      <c r="L42" s="54">
        <v>24</v>
      </c>
      <c r="M42" s="54">
        <v>16.5</v>
      </c>
      <c r="N42" s="54">
        <v>13.5</v>
      </c>
      <c r="O42" s="54">
        <v>3.3</v>
      </c>
      <c r="P42" s="54">
        <v>45</v>
      </c>
    </row>
    <row r="43" spans="1:16" ht="24.95" customHeight="1" x14ac:dyDescent="0.25">
      <c r="A43" s="41"/>
      <c r="B43" s="56" t="s">
        <v>340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ht="24.95" customHeight="1" x14ac:dyDescent="0.25">
      <c r="A44" s="41"/>
      <c r="B44" s="57" t="s">
        <v>82</v>
      </c>
      <c r="C44" s="57">
        <v>200</v>
      </c>
      <c r="D44" s="57">
        <v>5.8</v>
      </c>
      <c r="E44" s="57">
        <v>5</v>
      </c>
      <c r="F44" s="57">
        <v>9.6</v>
      </c>
      <c r="G44" s="57">
        <v>108</v>
      </c>
      <c r="H44" s="57">
        <v>0.04</v>
      </c>
      <c r="I44" s="57">
        <v>1.2</v>
      </c>
      <c r="J44" s="57">
        <v>20</v>
      </c>
      <c r="K44" s="57"/>
      <c r="L44" s="57">
        <v>240</v>
      </c>
      <c r="M44" s="57">
        <v>108</v>
      </c>
      <c r="N44" s="57">
        <v>28</v>
      </c>
      <c r="O44" s="57">
        <v>0.2</v>
      </c>
      <c r="P44" s="57">
        <v>44</v>
      </c>
    </row>
    <row r="45" spans="1:16" s="12" customFormat="1" ht="24.95" customHeight="1" x14ac:dyDescent="0.25">
      <c r="A45" s="1" t="s">
        <v>22</v>
      </c>
      <c r="B45" s="1"/>
      <c r="C45" s="1">
        <v>735</v>
      </c>
      <c r="D45" s="1">
        <f t="shared" ref="D45:P45" si="3">SUM(D38:D44)</f>
        <v>23.255000000000003</v>
      </c>
      <c r="E45" s="1">
        <f t="shared" si="3"/>
        <v>33.703333333333333</v>
      </c>
      <c r="F45" s="1">
        <f t="shared" si="3"/>
        <v>51.273999999999994</v>
      </c>
      <c r="G45" s="1">
        <f t="shared" si="3"/>
        <v>607.44200000000001</v>
      </c>
      <c r="H45" s="1">
        <f t="shared" si="3"/>
        <v>0.26700000000000002</v>
      </c>
      <c r="I45" s="1">
        <f t="shared" si="3"/>
        <v>17.904</v>
      </c>
      <c r="J45" s="1">
        <f t="shared" si="3"/>
        <v>289.2</v>
      </c>
      <c r="K45" s="1">
        <f t="shared" si="3"/>
        <v>1.125</v>
      </c>
      <c r="L45" s="1">
        <f t="shared" si="3"/>
        <v>367.3</v>
      </c>
      <c r="M45" s="1">
        <f t="shared" si="3"/>
        <v>389.69</v>
      </c>
      <c r="N45" s="1">
        <f t="shared" si="3"/>
        <v>75.69</v>
      </c>
      <c r="O45" s="1">
        <f t="shared" si="3"/>
        <v>7.556</v>
      </c>
      <c r="P45" s="1">
        <f t="shared" si="3"/>
        <v>369.4</v>
      </c>
    </row>
    <row r="46" spans="1:16" s="12" customFormat="1" ht="24.95" customHeight="1" x14ac:dyDescent="0.25">
      <c r="A46" s="69"/>
      <c r="B46" s="69" t="s">
        <v>467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spans="1:16" s="13" customFormat="1" ht="28.5" customHeight="1" x14ac:dyDescent="0.25">
      <c r="A47" s="55" t="s">
        <v>341</v>
      </c>
      <c r="B47" s="66" t="s">
        <v>113</v>
      </c>
      <c r="C47" s="55">
        <v>60</v>
      </c>
      <c r="D47" s="70">
        <v>0.94124999999999992</v>
      </c>
      <c r="E47" s="70">
        <v>2.3047499999999999</v>
      </c>
      <c r="F47" s="70">
        <v>4.9710000000000001</v>
      </c>
      <c r="G47" s="70">
        <v>44.977499999999999</v>
      </c>
      <c r="H47" s="70">
        <v>1.8000000000000002E-2</v>
      </c>
      <c r="I47" s="70">
        <v>21.75</v>
      </c>
      <c r="J47" s="70">
        <v>0</v>
      </c>
      <c r="K47" s="70">
        <v>1.0582500000000001</v>
      </c>
      <c r="L47" s="70">
        <v>24.622499999999999</v>
      </c>
      <c r="M47" s="70">
        <v>18.495000000000001</v>
      </c>
      <c r="N47" s="70">
        <v>9.4049999999999994</v>
      </c>
      <c r="O47" s="70">
        <v>0.34050000000000002</v>
      </c>
      <c r="P47" s="70">
        <v>6</v>
      </c>
    </row>
    <row r="48" spans="1:16" ht="27.75" customHeight="1" x14ac:dyDescent="0.25">
      <c r="A48" s="54">
        <v>82</v>
      </c>
      <c r="B48" s="66" t="s">
        <v>491</v>
      </c>
      <c r="C48" s="59" t="s">
        <v>492</v>
      </c>
      <c r="D48" s="54">
        <v>1.72</v>
      </c>
      <c r="E48" s="54">
        <v>5.42</v>
      </c>
      <c r="F48" s="54">
        <v>9.76</v>
      </c>
      <c r="G48" s="54">
        <v>94.92</v>
      </c>
      <c r="H48" s="54">
        <v>4.4999999999999998E-2</v>
      </c>
      <c r="I48" s="54">
        <v>8.26</v>
      </c>
      <c r="J48" s="54"/>
      <c r="K48" s="54">
        <v>1.95</v>
      </c>
      <c r="L48" s="54">
        <v>43.56</v>
      </c>
      <c r="M48" s="54">
        <v>48.52</v>
      </c>
      <c r="N48" s="54">
        <v>18.88</v>
      </c>
      <c r="O48" s="54">
        <v>0.96399999999999997</v>
      </c>
      <c r="P48" s="54">
        <v>167.6</v>
      </c>
    </row>
    <row r="49" spans="1:16" ht="24.95" customHeight="1" x14ac:dyDescent="0.25">
      <c r="A49" s="54">
        <v>233</v>
      </c>
      <c r="B49" s="66" t="s">
        <v>34</v>
      </c>
      <c r="C49" s="54" t="s">
        <v>493</v>
      </c>
      <c r="D49" s="54">
        <v>13.7</v>
      </c>
      <c r="E49" s="54">
        <v>7.64</v>
      </c>
      <c r="F49" s="54">
        <v>1.95</v>
      </c>
      <c r="G49" s="54">
        <v>141.4</v>
      </c>
      <c r="H49" s="54">
        <v>7.6999999999999999E-2</v>
      </c>
      <c r="I49" s="54">
        <v>1.214</v>
      </c>
      <c r="J49" s="54">
        <v>28.1</v>
      </c>
      <c r="K49" s="54">
        <v>0.45500000000000002</v>
      </c>
      <c r="L49" s="54">
        <v>82.07</v>
      </c>
      <c r="M49" s="54">
        <v>133.57</v>
      </c>
      <c r="N49" s="54">
        <v>21.86</v>
      </c>
      <c r="O49" s="54">
        <v>0.376</v>
      </c>
      <c r="P49" s="54">
        <v>35.22</v>
      </c>
    </row>
    <row r="50" spans="1:16" ht="24.95" customHeight="1" x14ac:dyDescent="0.25">
      <c r="A50" s="54">
        <v>125</v>
      </c>
      <c r="B50" s="66" t="s">
        <v>35</v>
      </c>
      <c r="C50" s="54">
        <v>150</v>
      </c>
      <c r="D50" s="54">
        <v>5.84</v>
      </c>
      <c r="E50" s="54">
        <v>4.7850000000000001</v>
      </c>
      <c r="F50" s="54">
        <v>47.335000000000001</v>
      </c>
      <c r="G50" s="54">
        <v>256.34500000000003</v>
      </c>
      <c r="H50" s="54">
        <v>0.34899999999999998</v>
      </c>
      <c r="I50" s="54">
        <v>58</v>
      </c>
      <c r="J50" s="54">
        <v>20</v>
      </c>
      <c r="K50" s="54">
        <v>0.34</v>
      </c>
      <c r="L50" s="54">
        <v>41.24</v>
      </c>
      <c r="M50" s="54">
        <v>171.95</v>
      </c>
      <c r="N50" s="54">
        <v>67.36</v>
      </c>
      <c r="O50" s="54">
        <v>2.7069999999999999</v>
      </c>
      <c r="P50" s="54">
        <v>31.2</v>
      </c>
    </row>
    <row r="51" spans="1:16" ht="24.95" customHeight="1" x14ac:dyDescent="0.25">
      <c r="A51" s="54">
        <v>350</v>
      </c>
      <c r="B51" s="66" t="s">
        <v>36</v>
      </c>
      <c r="C51" s="54">
        <v>200</v>
      </c>
      <c r="D51" s="54">
        <v>0.29699999999999999</v>
      </c>
      <c r="E51" s="54">
        <v>4.8000000000000001E-2</v>
      </c>
      <c r="F51" s="54">
        <v>22.518000000000001</v>
      </c>
      <c r="G51" s="54">
        <v>92.13</v>
      </c>
      <c r="H51" s="54">
        <v>7.0000000000000001E-3</v>
      </c>
      <c r="I51" s="54">
        <v>3.6</v>
      </c>
      <c r="J51" s="54"/>
      <c r="K51" s="54">
        <v>7.1999999999999995E-2</v>
      </c>
      <c r="L51" s="54">
        <v>12.48</v>
      </c>
      <c r="M51" s="54">
        <v>7.2</v>
      </c>
      <c r="N51" s="54">
        <v>6.24</v>
      </c>
      <c r="O51" s="54">
        <v>0.156</v>
      </c>
      <c r="P51" s="54">
        <v>4.08</v>
      </c>
    </row>
    <row r="52" spans="1:16" ht="24.95" customHeight="1" x14ac:dyDescent="0.25">
      <c r="A52" s="54"/>
      <c r="B52" s="66" t="s">
        <v>27</v>
      </c>
      <c r="C52" s="54">
        <v>20</v>
      </c>
      <c r="D52" s="54">
        <v>1.58</v>
      </c>
      <c r="E52" s="54">
        <v>0.2</v>
      </c>
      <c r="F52" s="54">
        <v>9.66</v>
      </c>
      <c r="G52" s="54">
        <v>47</v>
      </c>
      <c r="H52" s="54">
        <v>3.2000000000000001E-2</v>
      </c>
      <c r="I52" s="54"/>
      <c r="J52" s="54"/>
      <c r="K52" s="54">
        <v>0.26</v>
      </c>
      <c r="L52" s="54">
        <v>4.5999999999999996</v>
      </c>
      <c r="M52" s="54">
        <v>17.399999999999999</v>
      </c>
      <c r="N52" s="54">
        <v>6.6</v>
      </c>
      <c r="O52" s="54">
        <v>0.4</v>
      </c>
      <c r="P52" s="54"/>
    </row>
    <row r="53" spans="1:16" ht="24.95" customHeight="1" x14ac:dyDescent="0.25">
      <c r="A53" s="54"/>
      <c r="B53" s="66" t="s">
        <v>28</v>
      </c>
      <c r="C53" s="54">
        <v>25</v>
      </c>
      <c r="D53" s="54">
        <v>1.65</v>
      </c>
      <c r="E53" s="54">
        <v>0.3</v>
      </c>
      <c r="F53" s="54">
        <v>8.35</v>
      </c>
      <c r="G53" s="54">
        <v>43.5</v>
      </c>
      <c r="H53" s="54">
        <v>0.05</v>
      </c>
      <c r="I53" s="54"/>
      <c r="J53" s="54"/>
      <c r="K53" s="54">
        <v>0.25</v>
      </c>
      <c r="L53" s="54">
        <v>8.25</v>
      </c>
      <c r="M53" s="54">
        <v>48.5</v>
      </c>
      <c r="N53" s="54">
        <v>14.25</v>
      </c>
      <c r="O53" s="54">
        <v>1.125</v>
      </c>
      <c r="P53" s="54">
        <v>0.25</v>
      </c>
    </row>
    <row r="54" spans="1:16" s="12" customFormat="1" ht="24.95" customHeight="1" x14ac:dyDescent="0.25">
      <c r="A54" s="1" t="s">
        <v>29</v>
      </c>
      <c r="B54" s="1"/>
      <c r="C54" s="1">
        <v>775</v>
      </c>
      <c r="D54" s="71">
        <f t="shared" ref="D54:P54" si="4">SUM(D47:D53)</f>
        <v>25.728249999999996</v>
      </c>
      <c r="E54" s="71">
        <f t="shared" si="4"/>
        <v>20.697749999999999</v>
      </c>
      <c r="F54" s="71">
        <f t="shared" si="4"/>
        <v>104.544</v>
      </c>
      <c r="G54" s="71">
        <f t="shared" si="4"/>
        <v>720.27250000000004</v>
      </c>
      <c r="H54" s="71">
        <f t="shared" si="4"/>
        <v>0.57800000000000007</v>
      </c>
      <c r="I54" s="71">
        <f t="shared" si="4"/>
        <v>92.823999999999984</v>
      </c>
      <c r="J54" s="71">
        <f t="shared" si="4"/>
        <v>48.1</v>
      </c>
      <c r="K54" s="71">
        <f t="shared" si="4"/>
        <v>4.3852500000000001</v>
      </c>
      <c r="L54" s="71">
        <f t="shared" si="4"/>
        <v>216.82249999999999</v>
      </c>
      <c r="M54" s="1">
        <f t="shared" si="4"/>
        <v>445.63499999999993</v>
      </c>
      <c r="N54" s="1">
        <f t="shared" si="4"/>
        <v>144.595</v>
      </c>
      <c r="O54" s="1">
        <f t="shared" si="4"/>
        <v>6.0684999999999993</v>
      </c>
      <c r="P54" s="1">
        <f t="shared" si="4"/>
        <v>244.35</v>
      </c>
    </row>
    <row r="55" spans="1:16" s="12" customFormat="1" ht="24.95" customHeight="1" x14ac:dyDescent="0.25">
      <c r="A55" s="61" t="s">
        <v>480</v>
      </c>
      <c r="B55" s="61"/>
      <c r="C55" s="61">
        <f t="shared" ref="C55:P55" si="5">C45+C54</f>
        <v>1510</v>
      </c>
      <c r="D55" s="72">
        <f t="shared" si="5"/>
        <v>48.983249999999998</v>
      </c>
      <c r="E55" s="72">
        <f t="shared" si="5"/>
        <v>54.401083333333332</v>
      </c>
      <c r="F55" s="72">
        <f t="shared" si="5"/>
        <v>155.81799999999998</v>
      </c>
      <c r="G55" s="72">
        <f t="shared" si="5"/>
        <v>1327.7145</v>
      </c>
      <c r="H55" s="72">
        <f t="shared" si="5"/>
        <v>0.84500000000000008</v>
      </c>
      <c r="I55" s="72">
        <f t="shared" si="5"/>
        <v>110.72799999999998</v>
      </c>
      <c r="J55" s="72">
        <f t="shared" si="5"/>
        <v>337.3</v>
      </c>
      <c r="K55" s="72">
        <f t="shared" si="5"/>
        <v>5.5102500000000001</v>
      </c>
      <c r="L55" s="72">
        <f t="shared" si="5"/>
        <v>584.12249999999995</v>
      </c>
      <c r="M55" s="72">
        <f t="shared" si="5"/>
        <v>835.32499999999993</v>
      </c>
      <c r="N55" s="72">
        <f t="shared" si="5"/>
        <v>220.285</v>
      </c>
      <c r="O55" s="72">
        <f t="shared" si="5"/>
        <v>13.624499999999999</v>
      </c>
      <c r="P55" s="72">
        <f t="shared" si="5"/>
        <v>613.75</v>
      </c>
    </row>
    <row r="56" spans="1:16" s="12" customFormat="1" ht="24.95" customHeight="1" x14ac:dyDescent="0.25">
      <c r="A56" s="62"/>
      <c r="B56" s="63" t="s">
        <v>469</v>
      </c>
      <c r="C56" s="62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1:16" s="12" customFormat="1" ht="24.95" customHeight="1" x14ac:dyDescent="0.25">
      <c r="A57" s="62"/>
      <c r="B57" s="65" t="s">
        <v>466</v>
      </c>
      <c r="C57" s="62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  <row r="58" spans="1:16" s="12" customFormat="1" ht="24.95" customHeight="1" x14ac:dyDescent="0.25">
      <c r="A58" s="54">
        <v>71</v>
      </c>
      <c r="B58" s="54" t="s">
        <v>77</v>
      </c>
      <c r="C58" s="54">
        <v>20</v>
      </c>
      <c r="D58" s="54">
        <v>0.22</v>
      </c>
      <c r="E58" s="54">
        <v>0.04</v>
      </c>
      <c r="F58" s="54">
        <v>0.76</v>
      </c>
      <c r="G58" s="54">
        <v>4.8</v>
      </c>
      <c r="H58" s="54">
        <v>1.2E-2</v>
      </c>
      <c r="I58" s="54">
        <v>5</v>
      </c>
      <c r="J58" s="54"/>
      <c r="K58" s="54">
        <v>0.14000000000000001</v>
      </c>
      <c r="L58" s="54">
        <v>2.8</v>
      </c>
      <c r="M58" s="54">
        <v>5.2</v>
      </c>
      <c r="N58" s="54">
        <v>4</v>
      </c>
      <c r="O58" s="54">
        <v>0.18</v>
      </c>
      <c r="P58" s="54">
        <v>26.6</v>
      </c>
    </row>
    <row r="59" spans="1:16" ht="25.5" customHeight="1" x14ac:dyDescent="0.25">
      <c r="A59" s="54">
        <v>284</v>
      </c>
      <c r="B59" s="54" t="s">
        <v>495</v>
      </c>
      <c r="C59" s="59" t="s">
        <v>494</v>
      </c>
      <c r="D59" s="54">
        <v>15.29</v>
      </c>
      <c r="E59" s="54">
        <v>12.38</v>
      </c>
      <c r="F59" s="54">
        <v>18.850000000000001</v>
      </c>
      <c r="G59" s="54">
        <v>256</v>
      </c>
      <c r="H59" s="54">
        <v>0.39</v>
      </c>
      <c r="I59" s="54">
        <v>13.93</v>
      </c>
      <c r="J59" s="54">
        <v>6088</v>
      </c>
      <c r="K59" s="54">
        <v>2.5449999999999999</v>
      </c>
      <c r="L59" s="54">
        <v>42.04</v>
      </c>
      <c r="M59" s="54">
        <v>359.44</v>
      </c>
      <c r="N59" s="54">
        <v>66.73</v>
      </c>
      <c r="O59" s="54">
        <v>6.35</v>
      </c>
      <c r="P59" s="54">
        <v>6222</v>
      </c>
    </row>
    <row r="60" spans="1:16" ht="23.25" customHeight="1" x14ac:dyDescent="0.25">
      <c r="A60" s="54"/>
      <c r="B60" s="54" t="s">
        <v>496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ht="24.95" customHeight="1" x14ac:dyDescent="0.25">
      <c r="A61" s="54">
        <v>377</v>
      </c>
      <c r="B61" s="54" t="s">
        <v>17</v>
      </c>
      <c r="C61" s="54">
        <v>207</v>
      </c>
      <c r="D61" s="54">
        <v>6.3E-2</v>
      </c>
      <c r="E61" s="54">
        <v>7.0000000000000001E-3</v>
      </c>
      <c r="F61" s="54">
        <v>11.191000000000001</v>
      </c>
      <c r="G61" s="54">
        <v>46.281999999999996</v>
      </c>
      <c r="H61" s="54">
        <v>4.0000000000000001E-3</v>
      </c>
      <c r="I61" s="54">
        <v>2.9</v>
      </c>
      <c r="J61" s="54"/>
      <c r="K61" s="54">
        <v>1.4E-2</v>
      </c>
      <c r="L61" s="54">
        <v>7.75</v>
      </c>
      <c r="M61" s="54">
        <v>9.7799999999999994</v>
      </c>
      <c r="N61" s="54">
        <v>5.24</v>
      </c>
      <c r="O61" s="54">
        <v>0.89500000000000002</v>
      </c>
      <c r="P61" s="54">
        <v>0.14000000000000001</v>
      </c>
    </row>
    <row r="62" spans="1:16" ht="24.95" customHeight="1" x14ac:dyDescent="0.25">
      <c r="A62" s="54"/>
      <c r="B62" s="54" t="s">
        <v>27</v>
      </c>
      <c r="C62" s="54">
        <v>25</v>
      </c>
      <c r="D62" s="54">
        <v>1.9750000000000001</v>
      </c>
      <c r="E62" s="54">
        <v>0.25</v>
      </c>
      <c r="F62" s="54">
        <v>12.074999999999999</v>
      </c>
      <c r="G62" s="54">
        <v>58.75</v>
      </c>
      <c r="H62" s="54">
        <v>0.04</v>
      </c>
      <c r="I62" s="54"/>
      <c r="J62" s="54"/>
      <c r="K62" s="54">
        <v>0.32500000000000001</v>
      </c>
      <c r="L62" s="54">
        <v>5.75</v>
      </c>
      <c r="M62" s="54">
        <v>21.75</v>
      </c>
      <c r="N62" s="54">
        <v>8.25</v>
      </c>
      <c r="O62" s="54">
        <v>0.5</v>
      </c>
      <c r="P62" s="54"/>
    </row>
    <row r="63" spans="1:16" ht="24.95" customHeight="1" x14ac:dyDescent="0.25">
      <c r="A63" s="41"/>
      <c r="B63" s="56" t="s">
        <v>340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s="2" customFormat="1" ht="24.95" customHeight="1" x14ac:dyDescent="0.25">
      <c r="A64" s="57"/>
      <c r="B64" s="57" t="s">
        <v>82</v>
      </c>
      <c r="C64" s="57">
        <v>200</v>
      </c>
      <c r="D64" s="57">
        <v>5.8</v>
      </c>
      <c r="E64" s="57">
        <v>5</v>
      </c>
      <c r="F64" s="57">
        <v>9.6</v>
      </c>
      <c r="G64" s="57">
        <v>108</v>
      </c>
      <c r="H64" s="57">
        <v>0.04</v>
      </c>
      <c r="I64" s="57">
        <v>1.2</v>
      </c>
      <c r="J64" s="57">
        <v>20</v>
      </c>
      <c r="K64" s="57"/>
      <c r="L64" s="57">
        <v>240</v>
      </c>
      <c r="M64" s="57">
        <v>108</v>
      </c>
      <c r="N64" s="57">
        <v>28</v>
      </c>
      <c r="O64" s="57">
        <v>0.2</v>
      </c>
      <c r="P64" s="57">
        <v>44</v>
      </c>
    </row>
    <row r="65" spans="1:16" s="12" customFormat="1" ht="24.95" customHeight="1" x14ac:dyDescent="0.25">
      <c r="A65" s="1" t="s">
        <v>22</v>
      </c>
      <c r="B65" s="1"/>
      <c r="C65" s="1">
        <v>597</v>
      </c>
      <c r="D65" s="1">
        <f t="shared" ref="D65:P65" si="6">SUM(D58:D64)</f>
        <v>23.348000000000003</v>
      </c>
      <c r="E65" s="1">
        <f t="shared" si="6"/>
        <v>17.677</v>
      </c>
      <c r="F65" s="1">
        <f t="shared" si="6"/>
        <v>52.476000000000006</v>
      </c>
      <c r="G65" s="1">
        <f t="shared" si="6"/>
        <v>473.83199999999999</v>
      </c>
      <c r="H65" s="1">
        <f t="shared" si="6"/>
        <v>0.48599999999999999</v>
      </c>
      <c r="I65" s="1">
        <f t="shared" si="6"/>
        <v>23.029999999999998</v>
      </c>
      <c r="J65" s="1">
        <f t="shared" si="6"/>
        <v>6108</v>
      </c>
      <c r="K65" s="1">
        <f t="shared" si="6"/>
        <v>3.024</v>
      </c>
      <c r="L65" s="1">
        <f t="shared" si="6"/>
        <v>298.33999999999997</v>
      </c>
      <c r="M65" s="1">
        <f t="shared" si="6"/>
        <v>504.16999999999996</v>
      </c>
      <c r="N65" s="1">
        <f t="shared" si="6"/>
        <v>112.22</v>
      </c>
      <c r="O65" s="1">
        <f t="shared" si="6"/>
        <v>8.1249999999999982</v>
      </c>
      <c r="P65" s="1">
        <f t="shared" si="6"/>
        <v>6292.7400000000007</v>
      </c>
    </row>
    <row r="66" spans="1:16" s="12" customFormat="1" ht="24.95" customHeight="1" x14ac:dyDescent="0.25">
      <c r="A66" s="69"/>
      <c r="B66" s="69" t="s">
        <v>467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</row>
    <row r="67" spans="1:16" ht="24.95" customHeight="1" x14ac:dyDescent="0.25">
      <c r="A67" s="54">
        <v>29</v>
      </c>
      <c r="B67" s="54" t="s">
        <v>40</v>
      </c>
      <c r="C67" s="54">
        <v>60</v>
      </c>
      <c r="D67" s="54">
        <v>0.64400000000000002</v>
      </c>
      <c r="E67" s="54">
        <v>3.07</v>
      </c>
      <c r="F67" s="54">
        <v>2.1949999999999998</v>
      </c>
      <c r="G67" s="54">
        <v>39.590000000000003</v>
      </c>
      <c r="H67" s="54">
        <v>2.5000000000000001E-2</v>
      </c>
      <c r="I67" s="54">
        <v>10.85</v>
      </c>
      <c r="J67" s="54"/>
      <c r="K67" s="54">
        <v>1.5029999999999999</v>
      </c>
      <c r="L67" s="54">
        <v>17.3</v>
      </c>
      <c r="M67" s="54">
        <v>19.88</v>
      </c>
      <c r="N67" s="54">
        <v>11.78</v>
      </c>
      <c r="O67" s="54">
        <v>0.40899999999999997</v>
      </c>
      <c r="P67" s="54">
        <v>223.61</v>
      </c>
    </row>
    <row r="68" spans="1:16" ht="24.95" customHeight="1" x14ac:dyDescent="0.25">
      <c r="A68" s="54">
        <v>101</v>
      </c>
      <c r="B68" s="54" t="s">
        <v>368</v>
      </c>
      <c r="C68" s="54">
        <v>200</v>
      </c>
      <c r="D68" s="54">
        <v>4.0060000000000002</v>
      </c>
      <c r="E68" s="54">
        <v>5.95</v>
      </c>
      <c r="F68" s="54">
        <v>19.568000000000001</v>
      </c>
      <c r="G68" s="54">
        <v>148.12</v>
      </c>
      <c r="H68" s="54">
        <v>7.9000000000000001E-2</v>
      </c>
      <c r="I68" s="54">
        <v>9.4</v>
      </c>
      <c r="J68" s="54">
        <v>7</v>
      </c>
      <c r="K68" s="54">
        <v>1.9419999999999999</v>
      </c>
      <c r="L68" s="54">
        <v>13.528</v>
      </c>
      <c r="M68" s="54">
        <v>72.77</v>
      </c>
      <c r="N68" s="54">
        <v>23.391999999999999</v>
      </c>
      <c r="O68" s="54">
        <v>0.81699999999999995</v>
      </c>
      <c r="P68" s="54">
        <v>165.2</v>
      </c>
    </row>
    <row r="69" spans="1:16" ht="24.95" customHeight="1" x14ac:dyDescent="0.25">
      <c r="A69" s="54">
        <v>250</v>
      </c>
      <c r="B69" s="54" t="s">
        <v>41</v>
      </c>
      <c r="C69" s="59" t="s">
        <v>497</v>
      </c>
      <c r="D69" s="54">
        <v>15.2</v>
      </c>
      <c r="E69" s="54">
        <v>23.1</v>
      </c>
      <c r="F69" s="54">
        <v>5.12</v>
      </c>
      <c r="G69" s="54">
        <v>290</v>
      </c>
      <c r="H69" s="54">
        <v>0.05</v>
      </c>
      <c r="I69" s="54">
        <v>0.74</v>
      </c>
      <c r="J69" s="54">
        <v>32.799999999999997</v>
      </c>
      <c r="K69" s="54">
        <v>2.589</v>
      </c>
      <c r="L69" s="54">
        <v>43.32</v>
      </c>
      <c r="M69" s="54">
        <v>171.15</v>
      </c>
      <c r="N69" s="54">
        <v>22.45</v>
      </c>
      <c r="O69" s="54">
        <v>2.4</v>
      </c>
      <c r="P69" s="54">
        <v>36.799999999999997</v>
      </c>
    </row>
    <row r="70" spans="1:16" ht="24.95" customHeight="1" x14ac:dyDescent="0.25">
      <c r="A70" s="54">
        <v>309</v>
      </c>
      <c r="B70" s="54" t="s">
        <v>42</v>
      </c>
      <c r="C70" s="54">
        <v>150</v>
      </c>
      <c r="D70" s="54">
        <v>5.65</v>
      </c>
      <c r="E70" s="54">
        <v>4.2880000000000003</v>
      </c>
      <c r="F70" s="54">
        <v>36.020000000000003</v>
      </c>
      <c r="G70" s="54">
        <v>205.42500000000001</v>
      </c>
      <c r="H70" s="54">
        <v>8.6999999999999994E-2</v>
      </c>
      <c r="I70" s="54"/>
      <c r="J70" s="54">
        <v>20</v>
      </c>
      <c r="K70" s="54">
        <v>0.81499999999999995</v>
      </c>
      <c r="L70" s="54">
        <v>11.994</v>
      </c>
      <c r="M70" s="54">
        <v>46.094999999999999</v>
      </c>
      <c r="N70" s="54">
        <v>8.2260000000000009</v>
      </c>
      <c r="O70" s="54">
        <v>0.83499999999999996</v>
      </c>
      <c r="P70" s="54">
        <v>22.5</v>
      </c>
    </row>
    <row r="71" spans="1:16" ht="24.95" customHeight="1" x14ac:dyDescent="0.25">
      <c r="A71" s="54">
        <v>388</v>
      </c>
      <c r="B71" s="54" t="s">
        <v>43</v>
      </c>
      <c r="C71" s="54">
        <v>200</v>
      </c>
      <c r="D71" s="54">
        <v>0.68</v>
      </c>
      <c r="E71" s="54">
        <v>0.28000000000000003</v>
      </c>
      <c r="F71" s="54">
        <v>21.635999999999999</v>
      </c>
      <c r="G71" s="54">
        <v>104.68</v>
      </c>
      <c r="H71" s="54">
        <v>1.4E-2</v>
      </c>
      <c r="I71" s="54">
        <v>200</v>
      </c>
      <c r="J71" s="54">
        <v>163.4</v>
      </c>
      <c r="K71" s="54">
        <v>0.76</v>
      </c>
      <c r="L71" s="54">
        <v>12</v>
      </c>
      <c r="M71" s="54">
        <v>3.4</v>
      </c>
      <c r="N71" s="54">
        <v>3.4</v>
      </c>
      <c r="O71" s="54">
        <v>0.63600000000000001</v>
      </c>
      <c r="P71" s="54">
        <v>163.4</v>
      </c>
    </row>
    <row r="72" spans="1:16" ht="24.95" customHeight="1" x14ac:dyDescent="0.25">
      <c r="A72" s="54"/>
      <c r="B72" s="54" t="s">
        <v>27</v>
      </c>
      <c r="C72" s="54">
        <v>20</v>
      </c>
      <c r="D72" s="54">
        <v>1.58</v>
      </c>
      <c r="E72" s="54">
        <v>0.2</v>
      </c>
      <c r="F72" s="54">
        <v>9.66</v>
      </c>
      <c r="G72" s="54">
        <v>47</v>
      </c>
      <c r="H72" s="54">
        <v>3.2000000000000001E-2</v>
      </c>
      <c r="I72" s="54"/>
      <c r="J72" s="54"/>
      <c r="K72" s="54">
        <v>0.26</v>
      </c>
      <c r="L72" s="54">
        <v>4.5999999999999996</v>
      </c>
      <c r="M72" s="54">
        <v>17.399999999999999</v>
      </c>
      <c r="N72" s="54">
        <v>6.6</v>
      </c>
      <c r="O72" s="54">
        <v>0.4</v>
      </c>
      <c r="P72" s="54"/>
    </row>
    <row r="73" spans="1:16" ht="24.95" customHeight="1" x14ac:dyDescent="0.25">
      <c r="A73" s="54"/>
      <c r="B73" s="54" t="s">
        <v>28</v>
      </c>
      <c r="C73" s="54">
        <v>25</v>
      </c>
      <c r="D73" s="54">
        <v>1.65</v>
      </c>
      <c r="E73" s="54">
        <v>0.3</v>
      </c>
      <c r="F73" s="54">
        <v>8.35</v>
      </c>
      <c r="G73" s="54">
        <v>43.5</v>
      </c>
      <c r="H73" s="54">
        <v>0.05</v>
      </c>
      <c r="I73" s="54"/>
      <c r="J73" s="54"/>
      <c r="K73" s="54">
        <v>0.25</v>
      </c>
      <c r="L73" s="54">
        <v>8.25</v>
      </c>
      <c r="M73" s="54">
        <v>48.5</v>
      </c>
      <c r="N73" s="54">
        <v>14.25</v>
      </c>
      <c r="O73" s="54">
        <v>1.125</v>
      </c>
      <c r="P73" s="54">
        <v>0.25</v>
      </c>
    </row>
    <row r="74" spans="1:16" ht="24.95" customHeight="1" x14ac:dyDescent="0.25">
      <c r="A74" s="54">
        <v>399</v>
      </c>
      <c r="B74" s="54" t="s">
        <v>44</v>
      </c>
      <c r="C74" s="41">
        <v>120</v>
      </c>
      <c r="D74" s="41">
        <v>0.96</v>
      </c>
      <c r="E74" s="41">
        <v>0.24</v>
      </c>
      <c r="F74" s="41">
        <v>9</v>
      </c>
      <c r="G74" s="41">
        <v>45.6</v>
      </c>
      <c r="H74" s="41">
        <v>7.1999999999999995E-2</v>
      </c>
      <c r="I74" s="41">
        <v>45.6</v>
      </c>
      <c r="J74" s="41"/>
      <c r="K74" s="41">
        <v>0.24</v>
      </c>
      <c r="L74" s="41">
        <v>42</v>
      </c>
      <c r="M74" s="41">
        <v>20.399999999999999</v>
      </c>
      <c r="N74" s="41">
        <v>13.2</v>
      </c>
      <c r="O74" s="41">
        <v>0.12</v>
      </c>
      <c r="P74" s="41">
        <v>12</v>
      </c>
    </row>
    <row r="75" spans="1:16" s="12" customFormat="1" ht="24.95" customHeight="1" x14ac:dyDescent="0.25">
      <c r="A75" s="1" t="s">
        <v>29</v>
      </c>
      <c r="B75" s="1"/>
      <c r="C75" s="1">
        <v>875</v>
      </c>
      <c r="D75" s="1">
        <f t="shared" ref="D75:P75" si="7">SUM(D67:D74)</f>
        <v>30.369999999999997</v>
      </c>
      <c r="E75" s="1">
        <f t="shared" si="7"/>
        <v>37.428000000000004</v>
      </c>
      <c r="F75" s="1">
        <f t="shared" si="7"/>
        <v>111.54899999999999</v>
      </c>
      <c r="G75" s="1">
        <f t="shared" si="7"/>
        <v>923.91500000000008</v>
      </c>
      <c r="H75" s="1">
        <f t="shared" si="7"/>
        <v>0.40900000000000003</v>
      </c>
      <c r="I75" s="1">
        <f t="shared" si="7"/>
        <v>266.59000000000003</v>
      </c>
      <c r="J75" s="1">
        <f t="shared" si="7"/>
        <v>223.2</v>
      </c>
      <c r="K75" s="1">
        <f t="shared" si="7"/>
        <v>8.359</v>
      </c>
      <c r="L75" s="1">
        <f t="shared" si="7"/>
        <v>152.99199999999999</v>
      </c>
      <c r="M75" s="1">
        <f t="shared" si="7"/>
        <v>399.59499999999991</v>
      </c>
      <c r="N75" s="1">
        <f t="shared" si="7"/>
        <v>103.298</v>
      </c>
      <c r="O75" s="1">
        <f t="shared" si="7"/>
        <v>6.7420000000000009</v>
      </c>
      <c r="P75" s="1">
        <f t="shared" si="7"/>
        <v>623.76</v>
      </c>
    </row>
    <row r="76" spans="1:16" s="12" customFormat="1" ht="24.95" customHeight="1" x14ac:dyDescent="0.25">
      <c r="A76" s="61" t="s">
        <v>479</v>
      </c>
      <c r="B76" s="61"/>
      <c r="C76" s="61">
        <f t="shared" ref="C76:P76" si="8">C65+C75</f>
        <v>1472</v>
      </c>
      <c r="D76" s="61">
        <f t="shared" si="8"/>
        <v>53.718000000000004</v>
      </c>
      <c r="E76" s="61">
        <f t="shared" si="8"/>
        <v>55.105000000000004</v>
      </c>
      <c r="F76" s="61">
        <f t="shared" si="8"/>
        <v>164.02500000000001</v>
      </c>
      <c r="G76" s="61">
        <f t="shared" si="8"/>
        <v>1397.7470000000001</v>
      </c>
      <c r="H76" s="61">
        <f t="shared" si="8"/>
        <v>0.89500000000000002</v>
      </c>
      <c r="I76" s="61">
        <f t="shared" si="8"/>
        <v>289.62</v>
      </c>
      <c r="J76" s="61">
        <f t="shared" si="8"/>
        <v>6331.2</v>
      </c>
      <c r="K76" s="61">
        <f t="shared" si="8"/>
        <v>11.382999999999999</v>
      </c>
      <c r="L76" s="61">
        <f t="shared" si="8"/>
        <v>451.33199999999999</v>
      </c>
      <c r="M76" s="61">
        <f t="shared" si="8"/>
        <v>903.76499999999987</v>
      </c>
      <c r="N76" s="61">
        <f t="shared" si="8"/>
        <v>215.518</v>
      </c>
      <c r="O76" s="61">
        <f t="shared" si="8"/>
        <v>14.866999999999999</v>
      </c>
      <c r="P76" s="61">
        <f t="shared" si="8"/>
        <v>6916.5000000000009</v>
      </c>
    </row>
    <row r="77" spans="1:16" s="12" customFormat="1" ht="24.95" customHeight="1" x14ac:dyDescent="0.25">
      <c r="A77" s="62"/>
      <c r="B77" s="63" t="s">
        <v>470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</row>
    <row r="78" spans="1:16" s="12" customFormat="1" ht="18.75" customHeight="1" x14ac:dyDescent="0.25">
      <c r="A78" s="64"/>
      <c r="B78" s="90" t="s">
        <v>466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</row>
    <row r="79" spans="1:16" ht="27.75" customHeight="1" x14ac:dyDescent="0.25">
      <c r="A79" s="92" t="s">
        <v>499</v>
      </c>
      <c r="B79" s="76" t="s">
        <v>498</v>
      </c>
      <c r="C79" s="59" t="s">
        <v>516</v>
      </c>
      <c r="D79" s="54">
        <v>17.82</v>
      </c>
      <c r="E79" s="54">
        <v>12.14</v>
      </c>
      <c r="F79" s="54">
        <v>56.18</v>
      </c>
      <c r="G79" s="54">
        <v>406</v>
      </c>
      <c r="H79" s="54">
        <v>6.8000000000000005E-2</v>
      </c>
      <c r="I79" s="54">
        <v>2.1</v>
      </c>
      <c r="J79" s="54">
        <v>74.2</v>
      </c>
      <c r="K79" s="54">
        <v>0.61699999999999999</v>
      </c>
      <c r="L79" s="54">
        <v>163.41999999999999</v>
      </c>
      <c r="M79" s="54">
        <v>222.8</v>
      </c>
      <c r="N79" s="54">
        <v>31.54</v>
      </c>
      <c r="O79" s="54">
        <v>1.08</v>
      </c>
      <c r="P79" s="54">
        <v>87.24</v>
      </c>
    </row>
    <row r="80" spans="1:16" ht="24.95" customHeight="1" x14ac:dyDescent="0.25">
      <c r="A80" s="54">
        <v>382</v>
      </c>
      <c r="B80" s="54" t="s">
        <v>45</v>
      </c>
      <c r="C80" s="54">
        <v>200</v>
      </c>
      <c r="D80" s="54">
        <v>3.88</v>
      </c>
      <c r="E80" s="54">
        <v>3.1</v>
      </c>
      <c r="F80" s="54">
        <v>16.186</v>
      </c>
      <c r="G80" s="54">
        <v>109.45</v>
      </c>
      <c r="H80" s="54">
        <v>2.4E-2</v>
      </c>
      <c r="I80" s="54">
        <v>0.6</v>
      </c>
      <c r="J80" s="54">
        <v>10.119999999999999</v>
      </c>
      <c r="K80" s="54">
        <v>1.2E-2</v>
      </c>
      <c r="L80" s="54">
        <v>125.12</v>
      </c>
      <c r="M80" s="54">
        <v>116.2</v>
      </c>
      <c r="N80" s="54">
        <v>31</v>
      </c>
      <c r="O80" s="54">
        <v>1.0129999999999999</v>
      </c>
      <c r="P80" s="54">
        <v>22.12</v>
      </c>
    </row>
    <row r="81" spans="1:16" ht="24.95" customHeight="1" x14ac:dyDescent="0.25">
      <c r="A81" s="54"/>
      <c r="B81" s="54" t="s">
        <v>27</v>
      </c>
      <c r="C81" s="54">
        <v>25</v>
      </c>
      <c r="D81" s="54">
        <v>1.9750000000000001</v>
      </c>
      <c r="E81" s="54">
        <v>0.25</v>
      </c>
      <c r="F81" s="54">
        <v>12.074999999999999</v>
      </c>
      <c r="G81" s="54">
        <v>58.75</v>
      </c>
      <c r="H81" s="54">
        <v>0.04</v>
      </c>
      <c r="I81" s="54"/>
      <c r="J81" s="54"/>
      <c r="K81" s="54">
        <v>0.32500000000000001</v>
      </c>
      <c r="L81" s="54">
        <v>5.75</v>
      </c>
      <c r="M81" s="54">
        <v>21.75</v>
      </c>
      <c r="N81" s="54">
        <v>8.25</v>
      </c>
      <c r="O81" s="54">
        <v>0.5</v>
      </c>
      <c r="P81" s="54"/>
    </row>
    <row r="82" spans="1:16" ht="24.95" customHeight="1" x14ac:dyDescent="0.25">
      <c r="A82" s="54"/>
      <c r="B82" s="54" t="s">
        <v>46</v>
      </c>
      <c r="C82" s="54">
        <v>10</v>
      </c>
      <c r="D82" s="54">
        <v>0.01</v>
      </c>
      <c r="E82" s="54"/>
      <c r="F82" s="54">
        <v>7.94</v>
      </c>
      <c r="G82" s="54">
        <v>32.1</v>
      </c>
      <c r="H82" s="54"/>
      <c r="I82" s="54"/>
      <c r="J82" s="54"/>
      <c r="K82" s="54"/>
      <c r="L82" s="54">
        <v>0.4</v>
      </c>
      <c r="M82" s="54">
        <v>0.1</v>
      </c>
      <c r="N82" s="54">
        <v>0.2</v>
      </c>
      <c r="O82" s="54">
        <v>0.04</v>
      </c>
      <c r="P82" s="54"/>
    </row>
    <row r="83" spans="1:16" ht="24.95" customHeight="1" x14ac:dyDescent="0.25">
      <c r="A83" s="54"/>
      <c r="B83" s="54" t="s">
        <v>20</v>
      </c>
      <c r="C83" s="54">
        <v>150</v>
      </c>
      <c r="D83" s="54">
        <v>0.5</v>
      </c>
      <c r="E83" s="54">
        <v>0.5</v>
      </c>
      <c r="F83" s="54">
        <v>16</v>
      </c>
      <c r="G83" s="85">
        <v>70.5</v>
      </c>
      <c r="H83" s="54">
        <v>4.4999999999999998E-2</v>
      </c>
      <c r="I83" s="54">
        <v>15</v>
      </c>
      <c r="J83" s="54"/>
      <c r="K83" s="54">
        <v>0.3</v>
      </c>
      <c r="L83" s="54">
        <v>24</v>
      </c>
      <c r="M83" s="54">
        <v>16.5</v>
      </c>
      <c r="N83" s="54">
        <v>13.5</v>
      </c>
      <c r="O83" s="54">
        <v>3.3</v>
      </c>
      <c r="P83" s="54">
        <v>45</v>
      </c>
    </row>
    <row r="84" spans="1:16" ht="24.95" customHeight="1" x14ac:dyDescent="0.25">
      <c r="A84" s="41"/>
      <c r="B84" s="56" t="s">
        <v>340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ht="24.95" customHeight="1" x14ac:dyDescent="0.25">
      <c r="A85" s="41"/>
      <c r="B85" s="57" t="s">
        <v>82</v>
      </c>
      <c r="C85" s="57">
        <v>200</v>
      </c>
      <c r="D85" s="57">
        <v>5.8</v>
      </c>
      <c r="E85" s="57">
        <v>5</v>
      </c>
      <c r="F85" s="57">
        <v>9.6</v>
      </c>
      <c r="G85" s="57">
        <v>108</v>
      </c>
      <c r="H85" s="57">
        <v>0.04</v>
      </c>
      <c r="I85" s="57">
        <v>1.2</v>
      </c>
      <c r="J85" s="57">
        <v>20</v>
      </c>
      <c r="K85" s="57"/>
      <c r="L85" s="57">
        <v>240</v>
      </c>
      <c r="M85" s="57">
        <v>108</v>
      </c>
      <c r="N85" s="57">
        <v>28</v>
      </c>
      <c r="O85" s="57">
        <v>0.2</v>
      </c>
      <c r="P85" s="57">
        <v>44</v>
      </c>
    </row>
    <row r="86" spans="1:16" s="12" customFormat="1" ht="24.95" customHeight="1" x14ac:dyDescent="0.25">
      <c r="A86" s="1" t="s">
        <v>22</v>
      </c>
      <c r="B86" s="1"/>
      <c r="C86" s="1">
        <v>735</v>
      </c>
      <c r="D86" s="1">
        <f t="shared" ref="D86:P86" si="9">SUM(D79:D85)</f>
        <v>29.985000000000003</v>
      </c>
      <c r="E86" s="1">
        <f t="shared" si="9"/>
        <v>20.990000000000002</v>
      </c>
      <c r="F86" s="1">
        <f t="shared" si="9"/>
        <v>117.98099999999999</v>
      </c>
      <c r="G86" s="1">
        <f t="shared" si="9"/>
        <v>784.80000000000007</v>
      </c>
      <c r="H86" s="1">
        <f t="shared" si="9"/>
        <v>0.217</v>
      </c>
      <c r="I86" s="1">
        <f t="shared" si="9"/>
        <v>18.899999999999999</v>
      </c>
      <c r="J86" s="1">
        <f t="shared" si="9"/>
        <v>104.32000000000001</v>
      </c>
      <c r="K86" s="1">
        <f t="shared" si="9"/>
        <v>1.254</v>
      </c>
      <c r="L86" s="1">
        <f t="shared" si="9"/>
        <v>558.68999999999994</v>
      </c>
      <c r="M86" s="1">
        <f t="shared" si="9"/>
        <v>485.35</v>
      </c>
      <c r="N86" s="1">
        <f t="shared" si="9"/>
        <v>112.49</v>
      </c>
      <c r="O86" s="1">
        <f t="shared" si="9"/>
        <v>6.133</v>
      </c>
      <c r="P86" s="1">
        <f t="shared" si="9"/>
        <v>198.36</v>
      </c>
    </row>
    <row r="87" spans="1:16" s="12" customFormat="1" ht="24.95" customHeight="1" x14ac:dyDescent="0.25">
      <c r="A87" s="69"/>
      <c r="B87" s="69" t="s">
        <v>467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6" ht="24.95" customHeight="1" x14ac:dyDescent="0.25">
      <c r="A88" s="54">
        <v>71</v>
      </c>
      <c r="B88" s="54" t="s">
        <v>47</v>
      </c>
      <c r="C88" s="54">
        <v>60</v>
      </c>
      <c r="D88" s="54">
        <v>0.7</v>
      </c>
      <c r="E88" s="54">
        <v>0.1</v>
      </c>
      <c r="F88" s="54">
        <v>2.2999999999999998</v>
      </c>
      <c r="G88" s="54">
        <v>13</v>
      </c>
      <c r="H88" s="54">
        <v>3.5999999999999997E-2</v>
      </c>
      <c r="I88" s="54">
        <v>15</v>
      </c>
      <c r="J88" s="54"/>
      <c r="K88" s="54">
        <v>0.42</v>
      </c>
      <c r="L88" s="54">
        <v>8.4</v>
      </c>
      <c r="M88" s="54">
        <v>15.6</v>
      </c>
      <c r="N88" s="54">
        <v>12</v>
      </c>
      <c r="O88" s="54">
        <v>0.54</v>
      </c>
      <c r="P88" s="54">
        <v>79.8</v>
      </c>
    </row>
    <row r="89" spans="1:16" ht="24.95" customHeight="1" x14ac:dyDescent="0.25">
      <c r="A89" s="54">
        <v>87</v>
      </c>
      <c r="B89" s="54" t="s">
        <v>500</v>
      </c>
      <c r="C89" s="87" t="s">
        <v>492</v>
      </c>
      <c r="D89" s="54">
        <v>1.6639999999999999</v>
      </c>
      <c r="E89" s="54">
        <v>5.6520000000000001</v>
      </c>
      <c r="F89" s="54">
        <v>5.8259999999999996</v>
      </c>
      <c r="G89" s="54">
        <v>81.823999999999998</v>
      </c>
      <c r="H89" s="54">
        <v>4.5999999999999999E-2</v>
      </c>
      <c r="I89" s="54">
        <v>26.98</v>
      </c>
      <c r="J89" s="54">
        <v>10</v>
      </c>
      <c r="K89" s="54">
        <v>1.9359999999999999</v>
      </c>
      <c r="L89" s="54">
        <v>43.128</v>
      </c>
      <c r="M89" s="54">
        <v>35.566000000000003</v>
      </c>
      <c r="N89" s="54">
        <v>15.071999999999999</v>
      </c>
      <c r="O89" s="54">
        <v>0.54500000000000004</v>
      </c>
      <c r="P89" s="54">
        <v>175.98</v>
      </c>
    </row>
    <row r="90" spans="1:16" ht="24.95" customHeight="1" x14ac:dyDescent="0.25">
      <c r="A90" s="54">
        <v>291</v>
      </c>
      <c r="B90" s="54" t="s">
        <v>49</v>
      </c>
      <c r="C90" s="85">
        <v>200</v>
      </c>
      <c r="D90" s="54">
        <v>21.847000000000001</v>
      </c>
      <c r="E90" s="54">
        <v>24.946000000000002</v>
      </c>
      <c r="F90" s="54">
        <v>37.606999999999999</v>
      </c>
      <c r="G90" s="54">
        <v>463.3</v>
      </c>
      <c r="H90" s="54">
        <v>0.14599999999999999</v>
      </c>
      <c r="I90" s="54">
        <v>6.52</v>
      </c>
      <c r="J90" s="54">
        <v>67.2</v>
      </c>
      <c r="K90" s="54">
        <v>4.5679999999999996</v>
      </c>
      <c r="L90" s="54">
        <v>28.04</v>
      </c>
      <c r="M90" s="54">
        <v>241.06</v>
      </c>
      <c r="N90" s="54">
        <v>50.9</v>
      </c>
      <c r="O90" s="54">
        <v>2.3450000000000002</v>
      </c>
      <c r="P90" s="54">
        <v>279.39999999999998</v>
      </c>
    </row>
    <row r="91" spans="1:16" ht="24.95" customHeight="1" x14ac:dyDescent="0.25">
      <c r="A91" s="54"/>
      <c r="B91" s="54" t="s">
        <v>126</v>
      </c>
      <c r="C91" s="54">
        <v>200</v>
      </c>
      <c r="D91" s="54">
        <v>1</v>
      </c>
      <c r="E91" s="54">
        <v>0.2</v>
      </c>
      <c r="F91" s="54">
        <v>20.2</v>
      </c>
      <c r="G91" s="54">
        <v>92</v>
      </c>
      <c r="H91" s="54">
        <v>0.02</v>
      </c>
      <c r="I91" s="54">
        <v>4</v>
      </c>
      <c r="J91" s="54"/>
      <c r="K91" s="54">
        <v>0.2</v>
      </c>
      <c r="L91" s="54">
        <v>14</v>
      </c>
      <c r="M91" s="54">
        <v>14</v>
      </c>
      <c r="N91" s="54">
        <v>8</v>
      </c>
      <c r="O91" s="54">
        <v>2.8</v>
      </c>
      <c r="P91" s="54"/>
    </row>
    <row r="92" spans="1:16" ht="24.95" customHeight="1" x14ac:dyDescent="0.25">
      <c r="A92" s="54"/>
      <c r="B92" s="54" t="s">
        <v>28</v>
      </c>
      <c r="C92" s="54">
        <v>25</v>
      </c>
      <c r="D92" s="54">
        <v>1.65</v>
      </c>
      <c r="E92" s="54">
        <v>0.3</v>
      </c>
      <c r="F92" s="54">
        <v>8.35</v>
      </c>
      <c r="G92" s="54">
        <v>43.5</v>
      </c>
      <c r="H92" s="54">
        <v>0.05</v>
      </c>
      <c r="I92" s="54"/>
      <c r="J92" s="54"/>
      <c r="K92" s="54">
        <v>0.25</v>
      </c>
      <c r="L92" s="54">
        <v>8.25</v>
      </c>
      <c r="M92" s="54">
        <v>48.5</v>
      </c>
      <c r="N92" s="54">
        <v>14.25</v>
      </c>
      <c r="O92" s="54">
        <v>1.125</v>
      </c>
      <c r="P92" s="54">
        <v>0.25</v>
      </c>
    </row>
    <row r="93" spans="1:16" s="12" customFormat="1" ht="24.95" customHeight="1" x14ac:dyDescent="0.25">
      <c r="A93" s="1" t="s">
        <v>29</v>
      </c>
      <c r="B93" s="1"/>
      <c r="C93" s="1">
        <v>695</v>
      </c>
      <c r="D93" s="1">
        <f t="shared" ref="D93:P93" si="10">SUM(D88:D92)</f>
        <v>26.861000000000001</v>
      </c>
      <c r="E93" s="1">
        <f t="shared" si="10"/>
        <v>31.198</v>
      </c>
      <c r="F93" s="1">
        <f>SUM(F88:F92)</f>
        <v>74.282999999999987</v>
      </c>
      <c r="G93" s="1">
        <f t="shared" si="10"/>
        <v>693.62400000000002</v>
      </c>
      <c r="H93" s="1">
        <f t="shared" si="10"/>
        <v>0.29799999999999999</v>
      </c>
      <c r="I93" s="1">
        <f t="shared" si="10"/>
        <v>52.5</v>
      </c>
      <c r="J93" s="1">
        <f t="shared" si="10"/>
        <v>77.2</v>
      </c>
      <c r="K93" s="1">
        <f t="shared" si="10"/>
        <v>7.3739999999999997</v>
      </c>
      <c r="L93" s="1">
        <f t="shared" si="10"/>
        <v>101.818</v>
      </c>
      <c r="M93" s="1">
        <f t="shared" si="10"/>
        <v>354.726</v>
      </c>
      <c r="N93" s="1">
        <f t="shared" si="10"/>
        <v>100.22199999999999</v>
      </c>
      <c r="O93" s="1">
        <f t="shared" si="10"/>
        <v>7.3550000000000004</v>
      </c>
      <c r="P93" s="1">
        <f t="shared" si="10"/>
        <v>535.42999999999995</v>
      </c>
    </row>
    <row r="94" spans="1:16" s="12" customFormat="1" ht="24.95" customHeight="1" x14ac:dyDescent="0.25">
      <c r="A94" s="61" t="s">
        <v>478</v>
      </c>
      <c r="B94" s="61"/>
      <c r="C94" s="61">
        <f t="shared" ref="C94:P94" si="11">C86+C93</f>
        <v>1430</v>
      </c>
      <c r="D94" s="61">
        <f t="shared" si="11"/>
        <v>56.846000000000004</v>
      </c>
      <c r="E94" s="61">
        <f t="shared" si="11"/>
        <v>52.188000000000002</v>
      </c>
      <c r="F94" s="61">
        <f t="shared" si="11"/>
        <v>192.26399999999998</v>
      </c>
      <c r="G94" s="61">
        <f t="shared" si="11"/>
        <v>1478.424</v>
      </c>
      <c r="H94" s="61">
        <f t="shared" si="11"/>
        <v>0.51500000000000001</v>
      </c>
      <c r="I94" s="61">
        <f t="shared" si="11"/>
        <v>71.400000000000006</v>
      </c>
      <c r="J94" s="61">
        <f t="shared" si="11"/>
        <v>181.52</v>
      </c>
      <c r="K94" s="61">
        <f t="shared" si="11"/>
        <v>8.6280000000000001</v>
      </c>
      <c r="L94" s="61">
        <f t="shared" si="11"/>
        <v>660.50799999999992</v>
      </c>
      <c r="M94" s="61">
        <f t="shared" si="11"/>
        <v>840.07600000000002</v>
      </c>
      <c r="N94" s="61">
        <f t="shared" si="11"/>
        <v>212.71199999999999</v>
      </c>
      <c r="O94" s="61">
        <f t="shared" si="11"/>
        <v>13.488</v>
      </c>
      <c r="P94" s="61">
        <f t="shared" si="11"/>
        <v>733.79</v>
      </c>
    </row>
    <row r="95" spans="1:16" s="12" customFormat="1" ht="24.95" customHeight="1" x14ac:dyDescent="0.25">
      <c r="A95" s="62"/>
      <c r="B95" s="63" t="s">
        <v>471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</row>
    <row r="96" spans="1:16" s="12" customFormat="1" ht="24.95" customHeight="1" x14ac:dyDescent="0.25">
      <c r="A96" s="62"/>
      <c r="B96" s="65" t="s">
        <v>466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</row>
    <row r="97" spans="1:16" s="12" customFormat="1" ht="24.95" customHeight="1" x14ac:dyDescent="0.25">
      <c r="A97" s="54">
        <v>234</v>
      </c>
      <c r="B97" s="85" t="s">
        <v>76</v>
      </c>
      <c r="C97" s="59" t="s">
        <v>508</v>
      </c>
      <c r="D97" s="54">
        <v>12.867000000000001</v>
      </c>
      <c r="E97" s="54">
        <v>6.694</v>
      </c>
      <c r="F97" s="54">
        <v>12.162000000000001</v>
      </c>
      <c r="G97" s="54">
        <v>160.47</v>
      </c>
      <c r="H97" s="54">
        <v>0.14699999999999999</v>
      </c>
      <c r="I97" s="54"/>
      <c r="J97" s="54">
        <v>1.6E-2</v>
      </c>
      <c r="K97" s="54">
        <v>1.6539999999999999</v>
      </c>
      <c r="L97" s="54">
        <v>13.06</v>
      </c>
      <c r="M97" s="54">
        <v>23.66</v>
      </c>
      <c r="N97" s="54">
        <v>8.82</v>
      </c>
      <c r="O97" s="54">
        <v>0.97299999999999998</v>
      </c>
      <c r="P97" s="54"/>
    </row>
    <row r="98" spans="1:16" s="12" customFormat="1" ht="24.95" customHeight="1" x14ac:dyDescent="0.25">
      <c r="A98" s="54">
        <v>312</v>
      </c>
      <c r="B98" s="54" t="s">
        <v>39</v>
      </c>
      <c r="C98" s="54">
        <v>150</v>
      </c>
      <c r="D98" s="54">
        <v>3.0649999999999999</v>
      </c>
      <c r="E98" s="54">
        <v>4.8150000000000004</v>
      </c>
      <c r="F98" s="54">
        <v>20.439</v>
      </c>
      <c r="G98" s="54">
        <v>137.87</v>
      </c>
      <c r="H98" s="54">
        <v>0.14000000000000001</v>
      </c>
      <c r="I98" s="54">
        <v>18.161000000000001</v>
      </c>
      <c r="J98" s="54"/>
      <c r="K98" s="54">
        <v>0.14099999999999999</v>
      </c>
      <c r="L98" s="54">
        <v>36.979999999999997</v>
      </c>
      <c r="M98" s="54">
        <v>86.594999999999999</v>
      </c>
      <c r="N98" s="54">
        <v>27.75</v>
      </c>
      <c r="O98" s="54"/>
      <c r="P98" s="54">
        <v>32.4</v>
      </c>
    </row>
    <row r="99" spans="1:16" s="12" customFormat="1" ht="24.95" customHeight="1" x14ac:dyDescent="0.25">
      <c r="A99" s="54">
        <v>377</v>
      </c>
      <c r="B99" s="54" t="s">
        <v>17</v>
      </c>
      <c r="C99" s="54">
        <v>207</v>
      </c>
      <c r="D99" s="54">
        <v>6.3E-2</v>
      </c>
      <c r="E99" s="54">
        <v>7.0000000000000001E-3</v>
      </c>
      <c r="F99" s="54">
        <v>11.191000000000001</v>
      </c>
      <c r="G99" s="54">
        <v>46.281999999999996</v>
      </c>
      <c r="H99" s="54">
        <v>4.0000000000000001E-3</v>
      </c>
      <c r="I99" s="54">
        <v>2.9</v>
      </c>
      <c r="J99" s="54"/>
      <c r="K99" s="54">
        <v>1.4E-2</v>
      </c>
      <c r="L99" s="54">
        <v>7.75</v>
      </c>
      <c r="M99" s="54">
        <v>9.7799999999999994</v>
      </c>
      <c r="N99" s="54">
        <v>5.24</v>
      </c>
      <c r="O99" s="54">
        <v>0.89500000000000002</v>
      </c>
      <c r="P99" s="54">
        <v>0.14000000000000001</v>
      </c>
    </row>
    <row r="100" spans="1:16" s="12" customFormat="1" ht="24.95" customHeight="1" x14ac:dyDescent="0.25">
      <c r="A100" s="54"/>
      <c r="B100" s="54" t="s">
        <v>27</v>
      </c>
      <c r="C100" s="54">
        <v>25</v>
      </c>
      <c r="D100" s="54">
        <v>1.9750000000000001</v>
      </c>
      <c r="E100" s="54">
        <v>0.25</v>
      </c>
      <c r="F100" s="54">
        <v>12.074999999999999</v>
      </c>
      <c r="G100" s="54">
        <v>58.75</v>
      </c>
      <c r="H100" s="54">
        <v>0.04</v>
      </c>
      <c r="I100" s="54"/>
      <c r="J100" s="54"/>
      <c r="K100" s="54">
        <v>0.32500000000000001</v>
      </c>
      <c r="L100" s="54">
        <v>5.75</v>
      </c>
      <c r="M100" s="54">
        <v>21.75</v>
      </c>
      <c r="N100" s="54">
        <v>8.25</v>
      </c>
      <c r="O100" s="54">
        <v>0.5</v>
      </c>
      <c r="P100" s="54"/>
    </row>
    <row r="101" spans="1:16" s="12" customFormat="1" ht="24.95" customHeight="1" x14ac:dyDescent="0.25">
      <c r="A101" s="54">
        <v>71</v>
      </c>
      <c r="B101" s="54" t="s">
        <v>77</v>
      </c>
      <c r="C101" s="54">
        <v>20</v>
      </c>
      <c r="D101" s="54">
        <v>0.22</v>
      </c>
      <c r="E101" s="54">
        <v>0.04</v>
      </c>
      <c r="F101" s="54">
        <v>0.76</v>
      </c>
      <c r="G101" s="54">
        <v>4.8</v>
      </c>
      <c r="H101" s="54">
        <v>1.2E-2</v>
      </c>
      <c r="I101" s="54">
        <v>5</v>
      </c>
      <c r="J101" s="54"/>
      <c r="K101" s="54">
        <v>0.14000000000000001</v>
      </c>
      <c r="L101" s="54">
        <v>2.8</v>
      </c>
      <c r="M101" s="54">
        <v>5.2</v>
      </c>
      <c r="N101" s="54">
        <v>4</v>
      </c>
      <c r="O101" s="54">
        <v>0.18</v>
      </c>
      <c r="P101" s="54">
        <v>26.6</v>
      </c>
    </row>
    <row r="102" spans="1:16" s="12" customFormat="1" ht="24.95" customHeight="1" x14ac:dyDescent="0.25">
      <c r="A102" s="41"/>
      <c r="B102" s="56" t="s">
        <v>340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</row>
    <row r="103" spans="1:16" s="12" customFormat="1" ht="24.95" customHeight="1" x14ac:dyDescent="0.25">
      <c r="A103" s="57"/>
      <c r="B103" s="57" t="s">
        <v>82</v>
      </c>
      <c r="C103" s="57">
        <v>200</v>
      </c>
      <c r="D103" s="57">
        <v>5.8</v>
      </c>
      <c r="E103" s="57">
        <v>5</v>
      </c>
      <c r="F103" s="57">
        <v>9.6</v>
      </c>
      <c r="G103" s="57">
        <v>108</v>
      </c>
      <c r="H103" s="57">
        <v>0.04</v>
      </c>
      <c r="I103" s="57">
        <v>1.2</v>
      </c>
      <c r="J103" s="57">
        <v>20</v>
      </c>
      <c r="K103" s="57"/>
      <c r="L103" s="57">
        <v>240</v>
      </c>
      <c r="M103" s="57">
        <v>108</v>
      </c>
      <c r="N103" s="57">
        <v>28</v>
      </c>
      <c r="O103" s="57">
        <v>0.2</v>
      </c>
      <c r="P103" s="57">
        <v>44</v>
      </c>
    </row>
    <row r="104" spans="1:16" s="12" customFormat="1" ht="24.95" customHeight="1" x14ac:dyDescent="0.25">
      <c r="A104" s="1" t="s">
        <v>22</v>
      </c>
      <c r="B104" s="1"/>
      <c r="C104" s="1">
        <v>682</v>
      </c>
      <c r="D104" s="1">
        <f>SUM(D97:D103)</f>
        <v>23.990000000000002</v>
      </c>
      <c r="E104" s="1">
        <f t="shared" ref="E104:P104" si="12">SUM(E97:E103)</f>
        <v>16.805999999999997</v>
      </c>
      <c r="F104" s="1">
        <f t="shared" si="12"/>
        <v>66.227000000000004</v>
      </c>
      <c r="G104" s="1">
        <f t="shared" si="12"/>
        <v>516.17200000000003</v>
      </c>
      <c r="H104" s="1">
        <f t="shared" si="12"/>
        <v>0.38300000000000001</v>
      </c>
      <c r="I104" s="1">
        <f t="shared" si="12"/>
        <v>27.260999999999999</v>
      </c>
      <c r="J104" s="1">
        <f t="shared" si="12"/>
        <v>20.015999999999998</v>
      </c>
      <c r="K104" s="1">
        <f t="shared" si="12"/>
        <v>2.274</v>
      </c>
      <c r="L104" s="1">
        <f t="shared" si="12"/>
        <v>306.34000000000003</v>
      </c>
      <c r="M104" s="1">
        <f t="shared" si="12"/>
        <v>254.98499999999999</v>
      </c>
      <c r="N104" s="1">
        <f t="shared" si="12"/>
        <v>82.06</v>
      </c>
      <c r="O104" s="1">
        <f t="shared" si="12"/>
        <v>2.7480000000000002</v>
      </c>
      <c r="P104" s="1">
        <f t="shared" si="12"/>
        <v>103.14</v>
      </c>
    </row>
    <row r="105" spans="1:16" s="12" customFormat="1" ht="24.95" customHeight="1" x14ac:dyDescent="0.25">
      <c r="A105" s="69"/>
      <c r="B105" s="69" t="s">
        <v>467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s="12" customFormat="1" ht="24.95" customHeight="1" x14ac:dyDescent="0.25">
      <c r="A106" s="54" t="s">
        <v>520</v>
      </c>
      <c r="B106" s="80" t="s">
        <v>517</v>
      </c>
      <c r="C106" s="54">
        <v>60</v>
      </c>
      <c r="D106" s="54">
        <v>0.6</v>
      </c>
      <c r="E106" s="54">
        <v>3.0369999999999999</v>
      </c>
      <c r="F106" s="54">
        <v>5.516</v>
      </c>
      <c r="G106" s="54">
        <v>51.75</v>
      </c>
      <c r="H106" s="54">
        <v>8.0000000000000002E-3</v>
      </c>
      <c r="I106" s="54">
        <v>4</v>
      </c>
      <c r="J106" s="54"/>
      <c r="K106" s="54">
        <v>1.36</v>
      </c>
      <c r="L106" s="54">
        <v>14.8</v>
      </c>
      <c r="M106" s="54">
        <v>17.260000000000002</v>
      </c>
      <c r="N106" s="54">
        <v>8.8000000000000007</v>
      </c>
      <c r="O106" s="54">
        <v>0.56599999999999995</v>
      </c>
      <c r="P106" s="54">
        <v>0.8</v>
      </c>
    </row>
    <row r="107" spans="1:16" s="12" customFormat="1" ht="24.95" customHeight="1" x14ac:dyDescent="0.25">
      <c r="A107" s="54">
        <v>82</v>
      </c>
      <c r="B107" s="81" t="s">
        <v>491</v>
      </c>
      <c r="C107" s="54">
        <v>200</v>
      </c>
      <c r="D107" s="54">
        <v>1.7</v>
      </c>
      <c r="E107" s="54">
        <v>5.44</v>
      </c>
      <c r="F107" s="54">
        <v>9.1</v>
      </c>
      <c r="G107" s="54">
        <v>99.2</v>
      </c>
      <c r="H107" s="54">
        <v>4.4999999999999998E-2</v>
      </c>
      <c r="I107" s="54">
        <v>8.58</v>
      </c>
      <c r="J107" s="54">
        <v>10</v>
      </c>
      <c r="K107" s="54">
        <v>1.482</v>
      </c>
      <c r="L107" s="54">
        <v>47.86</v>
      </c>
      <c r="M107" s="54">
        <v>49.78</v>
      </c>
      <c r="N107" s="54">
        <v>21.8</v>
      </c>
      <c r="O107" s="54">
        <v>1</v>
      </c>
      <c r="P107" s="54">
        <v>184.34</v>
      </c>
    </row>
    <row r="108" spans="1:16" s="12" customFormat="1" ht="29.25" customHeight="1" x14ac:dyDescent="0.25">
      <c r="A108" s="83" t="s">
        <v>518</v>
      </c>
      <c r="B108" s="84" t="s">
        <v>519</v>
      </c>
      <c r="C108" s="79" t="s">
        <v>497</v>
      </c>
      <c r="D108" s="55">
        <v>14.2</v>
      </c>
      <c r="E108" s="55">
        <v>14.16</v>
      </c>
      <c r="F108" s="55">
        <v>174.2</v>
      </c>
      <c r="G108" s="55">
        <v>171</v>
      </c>
      <c r="H108" s="55">
        <v>0.05</v>
      </c>
      <c r="I108" s="55">
        <v>0.85</v>
      </c>
      <c r="J108" s="55">
        <v>44.7</v>
      </c>
      <c r="K108" s="55">
        <v>0.15</v>
      </c>
      <c r="L108" s="55">
        <v>17</v>
      </c>
      <c r="M108" s="55">
        <v>120.7</v>
      </c>
      <c r="N108" s="55">
        <v>13.5</v>
      </c>
      <c r="O108" s="55">
        <v>1.1499999999999999</v>
      </c>
      <c r="P108" s="55">
        <v>22.8</v>
      </c>
    </row>
    <row r="109" spans="1:16" s="12" customFormat="1" ht="24.95" customHeight="1" x14ac:dyDescent="0.25">
      <c r="A109" s="54">
        <v>302</v>
      </c>
      <c r="B109" s="54" t="s">
        <v>79</v>
      </c>
      <c r="C109" s="54">
        <v>150</v>
      </c>
      <c r="D109" s="54">
        <v>8.734</v>
      </c>
      <c r="E109" s="54">
        <v>5.9020000000000001</v>
      </c>
      <c r="F109" s="54">
        <v>39.463999999999999</v>
      </c>
      <c r="G109" s="54">
        <v>245.565</v>
      </c>
      <c r="H109" s="54">
        <v>0.29699999999999999</v>
      </c>
      <c r="I109" s="54"/>
      <c r="J109" s="54">
        <v>20</v>
      </c>
      <c r="K109" s="54">
        <v>0.60199999999999998</v>
      </c>
      <c r="L109" s="54">
        <v>16.273</v>
      </c>
      <c r="M109" s="54">
        <v>207.38</v>
      </c>
      <c r="N109" s="54">
        <v>138.07599999999999</v>
      </c>
      <c r="O109" s="54">
        <v>4.6429999999999998</v>
      </c>
      <c r="P109" s="54">
        <v>22.5</v>
      </c>
    </row>
    <row r="110" spans="1:16" s="12" customFormat="1" ht="24.95" customHeight="1" x14ac:dyDescent="0.25">
      <c r="A110" s="54">
        <v>388</v>
      </c>
      <c r="B110" s="54" t="s">
        <v>43</v>
      </c>
      <c r="C110" s="54">
        <v>200</v>
      </c>
      <c r="D110" s="54">
        <v>0.68</v>
      </c>
      <c r="E110" s="54">
        <v>0.28000000000000003</v>
      </c>
      <c r="F110" s="54">
        <v>21.635999999999999</v>
      </c>
      <c r="G110" s="54">
        <v>104.68</v>
      </c>
      <c r="H110" s="54">
        <v>1.4E-2</v>
      </c>
      <c r="I110" s="54">
        <v>200</v>
      </c>
      <c r="J110" s="54">
        <v>163.4</v>
      </c>
      <c r="K110" s="54">
        <v>0.76</v>
      </c>
      <c r="L110" s="54">
        <v>12</v>
      </c>
      <c r="M110" s="54">
        <v>3.4</v>
      </c>
      <c r="N110" s="54">
        <v>3.4</v>
      </c>
      <c r="O110" s="54">
        <v>0.63600000000000001</v>
      </c>
      <c r="P110" s="54">
        <v>163.4</v>
      </c>
    </row>
    <row r="111" spans="1:16" s="12" customFormat="1" ht="24.95" customHeight="1" x14ac:dyDescent="0.25">
      <c r="A111" s="54"/>
      <c r="B111" s="54" t="s">
        <v>27</v>
      </c>
      <c r="C111" s="54">
        <v>20</v>
      </c>
      <c r="D111" s="54">
        <v>1.58</v>
      </c>
      <c r="E111" s="54">
        <v>0.2</v>
      </c>
      <c r="F111" s="54">
        <v>9.66</v>
      </c>
      <c r="G111" s="54">
        <v>47</v>
      </c>
      <c r="H111" s="54">
        <v>3.2000000000000001E-2</v>
      </c>
      <c r="I111" s="54"/>
      <c r="J111" s="54"/>
      <c r="K111" s="54">
        <v>0.26</v>
      </c>
      <c r="L111" s="54">
        <v>4.5999999999999996</v>
      </c>
      <c r="M111" s="54">
        <v>17.399999999999999</v>
      </c>
      <c r="N111" s="54">
        <v>6.6</v>
      </c>
      <c r="O111" s="54">
        <v>0.4</v>
      </c>
      <c r="P111" s="54"/>
    </row>
    <row r="112" spans="1:16" s="12" customFormat="1" ht="24.95" customHeight="1" x14ac:dyDescent="0.25">
      <c r="A112" s="54"/>
      <c r="B112" s="54" t="s">
        <v>28</v>
      </c>
      <c r="C112" s="54">
        <v>25</v>
      </c>
      <c r="D112" s="54">
        <v>1.65</v>
      </c>
      <c r="E112" s="54">
        <v>0.3</v>
      </c>
      <c r="F112" s="54">
        <v>8.35</v>
      </c>
      <c r="G112" s="54">
        <v>43.5</v>
      </c>
      <c r="H112" s="54">
        <v>0.05</v>
      </c>
      <c r="I112" s="54"/>
      <c r="J112" s="54"/>
      <c r="K112" s="54">
        <v>0.25</v>
      </c>
      <c r="L112" s="54">
        <v>8.25</v>
      </c>
      <c r="M112" s="54">
        <v>48.5</v>
      </c>
      <c r="N112" s="54">
        <v>14.25</v>
      </c>
      <c r="O112" s="54">
        <v>1.125</v>
      </c>
      <c r="P112" s="54">
        <v>0.25</v>
      </c>
    </row>
    <row r="113" spans="1:16" s="12" customFormat="1" ht="24.95" customHeight="1" x14ac:dyDescent="0.25">
      <c r="A113" s="54"/>
      <c r="B113" s="54" t="s">
        <v>20</v>
      </c>
      <c r="C113" s="54">
        <v>150</v>
      </c>
      <c r="D113" s="54">
        <v>0.6</v>
      </c>
      <c r="E113" s="54">
        <v>0.6</v>
      </c>
      <c r="F113" s="54">
        <v>14.1</v>
      </c>
      <c r="G113" s="54">
        <v>70.5</v>
      </c>
      <c r="H113" s="54">
        <v>4.4999999999999998E-2</v>
      </c>
      <c r="I113" s="54">
        <v>15</v>
      </c>
      <c r="J113" s="54"/>
      <c r="K113" s="54">
        <v>0.3</v>
      </c>
      <c r="L113" s="54">
        <v>24</v>
      </c>
      <c r="M113" s="54">
        <v>16.5</v>
      </c>
      <c r="N113" s="54">
        <v>13.5</v>
      </c>
      <c r="O113" s="54">
        <v>3.3</v>
      </c>
      <c r="P113" s="54">
        <v>7.5</v>
      </c>
    </row>
    <row r="114" spans="1:16" s="12" customFormat="1" ht="24.95" customHeight="1" x14ac:dyDescent="0.25">
      <c r="A114" s="1" t="s">
        <v>29</v>
      </c>
      <c r="B114" s="1"/>
      <c r="C114" s="1">
        <v>905</v>
      </c>
      <c r="D114" s="1">
        <f t="shared" ref="D114:P114" si="13">SUM(D106:D113)</f>
        <v>29.744</v>
      </c>
      <c r="E114" s="1">
        <f t="shared" si="13"/>
        <v>29.919000000000004</v>
      </c>
      <c r="F114" s="1">
        <f t="shared" si="13"/>
        <v>282.02600000000001</v>
      </c>
      <c r="G114" s="1">
        <f t="shared" si="13"/>
        <v>833.19499999999994</v>
      </c>
      <c r="H114" s="1">
        <f t="shared" si="13"/>
        <v>0.54100000000000004</v>
      </c>
      <c r="I114" s="1">
        <f t="shared" si="13"/>
        <v>228.43</v>
      </c>
      <c r="J114" s="1">
        <f t="shared" si="13"/>
        <v>238.10000000000002</v>
      </c>
      <c r="K114" s="1">
        <f t="shared" si="13"/>
        <v>5.1639999999999997</v>
      </c>
      <c r="L114" s="1">
        <f t="shared" si="13"/>
        <v>144.78299999999999</v>
      </c>
      <c r="M114" s="1">
        <f t="shared" si="13"/>
        <v>480.91999999999996</v>
      </c>
      <c r="N114" s="1">
        <f t="shared" si="13"/>
        <v>219.92599999999999</v>
      </c>
      <c r="O114" s="1">
        <f t="shared" si="13"/>
        <v>12.82</v>
      </c>
      <c r="P114" s="1">
        <f t="shared" si="13"/>
        <v>401.59000000000003</v>
      </c>
    </row>
    <row r="115" spans="1:16" s="12" customFormat="1" ht="24.95" customHeight="1" x14ac:dyDescent="0.25">
      <c r="A115" s="61" t="s">
        <v>477</v>
      </c>
      <c r="B115" s="61"/>
      <c r="C115" s="69">
        <f>SUM(C104+C114)</f>
        <v>1587</v>
      </c>
      <c r="D115" s="69">
        <f t="shared" ref="D115:P115" si="14">SUM(D104+D114)</f>
        <v>53.734000000000002</v>
      </c>
      <c r="E115" s="69">
        <f t="shared" si="14"/>
        <v>46.725000000000001</v>
      </c>
      <c r="F115" s="69">
        <f t="shared" si="14"/>
        <v>348.25300000000004</v>
      </c>
      <c r="G115" s="69">
        <f t="shared" si="14"/>
        <v>1349.367</v>
      </c>
      <c r="H115" s="69">
        <f t="shared" si="14"/>
        <v>0.92400000000000004</v>
      </c>
      <c r="I115" s="69">
        <f t="shared" si="14"/>
        <v>255.691</v>
      </c>
      <c r="J115" s="69">
        <f t="shared" si="14"/>
        <v>258.11600000000004</v>
      </c>
      <c r="K115" s="69">
        <f t="shared" si="14"/>
        <v>7.4379999999999997</v>
      </c>
      <c r="L115" s="69">
        <f t="shared" si="14"/>
        <v>451.12300000000005</v>
      </c>
      <c r="M115" s="69">
        <f t="shared" si="14"/>
        <v>735.90499999999997</v>
      </c>
      <c r="N115" s="69">
        <f t="shared" si="14"/>
        <v>301.98599999999999</v>
      </c>
      <c r="O115" s="69">
        <f t="shared" si="14"/>
        <v>15.568000000000001</v>
      </c>
      <c r="P115" s="69">
        <f t="shared" si="14"/>
        <v>504.73</v>
      </c>
    </row>
    <row r="116" spans="1:16" ht="24.95" customHeight="1" x14ac:dyDescent="0.25">
      <c r="A116" s="61" t="s">
        <v>521</v>
      </c>
      <c r="B116" s="61"/>
      <c r="C116" s="72">
        <f>SUM(C35+C55+C76+C94+C114+C104)</f>
        <v>7823.5</v>
      </c>
      <c r="D116" s="72">
        <f t="shared" ref="D116:P116" si="15">SUM(D35+D55+D76+D94+D114+D104)</f>
        <v>275.47525000000002</v>
      </c>
      <c r="E116" s="72">
        <f t="shared" si="15"/>
        <v>270.82641666666666</v>
      </c>
      <c r="F116" s="72">
        <f t="shared" si="15"/>
        <v>1035.67</v>
      </c>
      <c r="G116" s="72">
        <f t="shared" si="15"/>
        <v>7168.3444999999992</v>
      </c>
      <c r="H116" s="72">
        <f t="shared" si="15"/>
        <v>4.3339999999999996</v>
      </c>
      <c r="I116" s="72">
        <f t="shared" si="15"/>
        <v>924.26900000000001</v>
      </c>
      <c r="J116" s="72">
        <f t="shared" si="15"/>
        <v>7187.2359999999999</v>
      </c>
      <c r="K116" s="72">
        <f t="shared" si="15"/>
        <v>46.79025</v>
      </c>
      <c r="L116" s="72">
        <f t="shared" si="15"/>
        <v>2814.6004999999996</v>
      </c>
      <c r="M116" s="72">
        <f t="shared" si="15"/>
        <v>4332.34</v>
      </c>
      <c r="N116" s="72">
        <f t="shared" si="15"/>
        <v>1239.703</v>
      </c>
      <c r="O116" s="72">
        <f t="shared" si="15"/>
        <v>73.633500000000012</v>
      </c>
      <c r="P116" s="72">
        <f t="shared" si="15"/>
        <v>9856.7999999999993</v>
      </c>
    </row>
    <row r="117" spans="1:16" ht="24.95" customHeight="1" x14ac:dyDescent="0.25">
      <c r="A117" s="62"/>
      <c r="B117" s="63" t="s">
        <v>522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1:16" ht="24.95" customHeight="1" x14ac:dyDescent="0.25">
      <c r="A118" s="64"/>
      <c r="B118" s="65" t="s">
        <v>466</v>
      </c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</row>
    <row r="119" spans="1:16" ht="24.95" customHeight="1" x14ac:dyDescent="0.25">
      <c r="A119" s="54" t="s">
        <v>54</v>
      </c>
      <c r="B119" s="54" t="s">
        <v>55</v>
      </c>
      <c r="C119" s="54">
        <v>200</v>
      </c>
      <c r="D119" s="54">
        <v>8.5609999999999999</v>
      </c>
      <c r="E119" s="54">
        <v>9.1010000000000009</v>
      </c>
      <c r="F119" s="54">
        <v>36.094999999999999</v>
      </c>
      <c r="G119" s="54">
        <v>260.53300000000002</v>
      </c>
      <c r="H119" s="54">
        <v>0.13600000000000001</v>
      </c>
      <c r="I119" s="54">
        <v>2.1680000000000001</v>
      </c>
      <c r="J119" s="54">
        <v>35.799999999999997</v>
      </c>
      <c r="K119" s="54">
        <v>0.47599999999999998</v>
      </c>
      <c r="L119" s="54">
        <v>146.01</v>
      </c>
      <c r="M119" s="54">
        <v>181.01</v>
      </c>
      <c r="N119" s="54">
        <v>63.21</v>
      </c>
      <c r="O119" s="54">
        <v>1.984</v>
      </c>
      <c r="P119" s="54">
        <v>56.2</v>
      </c>
    </row>
    <row r="120" spans="1:16" ht="24.95" customHeight="1" x14ac:dyDescent="0.25">
      <c r="A120" s="54">
        <v>376</v>
      </c>
      <c r="B120" s="54" t="s">
        <v>502</v>
      </c>
      <c r="C120" s="54">
        <v>200</v>
      </c>
      <c r="D120" s="54"/>
      <c r="E120" s="54"/>
      <c r="F120" s="54">
        <v>10.981</v>
      </c>
      <c r="G120" s="54">
        <v>43.902000000000001</v>
      </c>
      <c r="H120" s="54">
        <v>1E-3</v>
      </c>
      <c r="I120" s="54">
        <v>0.1</v>
      </c>
      <c r="J120" s="54"/>
      <c r="K120" s="54"/>
      <c r="L120" s="54">
        <v>4.95</v>
      </c>
      <c r="M120" s="54">
        <v>8.24</v>
      </c>
      <c r="N120" s="54">
        <v>4.4000000000000004</v>
      </c>
      <c r="O120" s="54">
        <v>0.85299999999999998</v>
      </c>
      <c r="P120" s="54"/>
    </row>
    <row r="121" spans="1:16" ht="24.95" customHeight="1" x14ac:dyDescent="0.25">
      <c r="A121" s="54">
        <v>15</v>
      </c>
      <c r="B121" s="54" t="s">
        <v>21</v>
      </c>
      <c r="C121" s="54">
        <v>15</v>
      </c>
      <c r="D121" s="54">
        <v>3.07</v>
      </c>
      <c r="E121" s="54">
        <v>3.45</v>
      </c>
      <c r="F121" s="54">
        <v>0.37</v>
      </c>
      <c r="G121" s="54">
        <v>45</v>
      </c>
      <c r="H121" s="54">
        <v>5.0000000000000001E-3</v>
      </c>
      <c r="I121" s="54">
        <v>0.12</v>
      </c>
      <c r="J121" s="54">
        <v>34.5</v>
      </c>
      <c r="K121" s="54">
        <v>7.4999999999999997E-2</v>
      </c>
      <c r="L121" s="54">
        <v>150</v>
      </c>
      <c r="M121" s="54">
        <v>96</v>
      </c>
      <c r="N121" s="54">
        <v>6.75</v>
      </c>
      <c r="O121" s="54">
        <v>0.15</v>
      </c>
      <c r="P121" s="54">
        <v>38.700000000000003</v>
      </c>
    </row>
    <row r="122" spans="1:16" ht="24.95" customHeight="1" x14ac:dyDescent="0.25">
      <c r="A122" s="54"/>
      <c r="B122" s="54" t="s">
        <v>56</v>
      </c>
      <c r="C122" s="54">
        <v>150</v>
      </c>
      <c r="D122" s="54">
        <v>0.6</v>
      </c>
      <c r="E122" s="54">
        <v>0.45</v>
      </c>
      <c r="F122" s="54">
        <v>15.45</v>
      </c>
      <c r="G122" s="54">
        <v>70.5</v>
      </c>
      <c r="H122" s="54">
        <v>0.03</v>
      </c>
      <c r="I122" s="54">
        <v>7.5</v>
      </c>
      <c r="J122" s="54">
        <v>15.45</v>
      </c>
      <c r="K122" s="54">
        <v>0.6</v>
      </c>
      <c r="L122" s="54">
        <v>28.5</v>
      </c>
      <c r="M122" s="54">
        <v>24</v>
      </c>
      <c r="N122" s="54">
        <v>18</v>
      </c>
      <c r="O122" s="54">
        <v>3.45</v>
      </c>
      <c r="P122" s="54">
        <v>3000</v>
      </c>
    </row>
    <row r="123" spans="1:16" ht="24.95" customHeight="1" x14ac:dyDescent="0.25">
      <c r="A123" s="54"/>
      <c r="B123" s="54" t="s">
        <v>27</v>
      </c>
      <c r="C123" s="54">
        <v>25</v>
      </c>
      <c r="D123" s="54">
        <v>1.9750000000000001</v>
      </c>
      <c r="E123" s="54">
        <v>0.25</v>
      </c>
      <c r="F123" s="54">
        <v>12.074999999999999</v>
      </c>
      <c r="G123" s="54">
        <v>58.75</v>
      </c>
      <c r="H123" s="54">
        <v>0.04</v>
      </c>
      <c r="I123" s="54"/>
      <c r="J123" s="54"/>
      <c r="K123" s="54">
        <v>0.32500000000000001</v>
      </c>
      <c r="L123" s="54">
        <v>5.75</v>
      </c>
      <c r="M123" s="54">
        <v>21.75</v>
      </c>
      <c r="N123" s="54">
        <v>8.25</v>
      </c>
      <c r="O123" s="54">
        <v>0.5</v>
      </c>
      <c r="P123" s="54"/>
    </row>
    <row r="124" spans="1:16" ht="24.95" customHeight="1" x14ac:dyDescent="0.25">
      <c r="A124" s="41"/>
      <c r="B124" s="56" t="s">
        <v>340</v>
      </c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</row>
    <row r="125" spans="1:16" ht="24.95" customHeight="1" x14ac:dyDescent="0.25">
      <c r="A125" s="41"/>
      <c r="B125" s="57" t="s">
        <v>82</v>
      </c>
      <c r="C125" s="57">
        <v>200</v>
      </c>
      <c r="D125" s="57">
        <v>5.8</v>
      </c>
      <c r="E125" s="57">
        <v>5</v>
      </c>
      <c r="F125" s="57">
        <v>9.6</v>
      </c>
      <c r="G125" s="57">
        <v>108</v>
      </c>
      <c r="H125" s="57">
        <v>0.04</v>
      </c>
      <c r="I125" s="57">
        <v>1.2</v>
      </c>
      <c r="J125" s="57">
        <v>20</v>
      </c>
      <c r="K125" s="57"/>
      <c r="L125" s="57">
        <v>240</v>
      </c>
      <c r="M125" s="57">
        <v>108</v>
      </c>
      <c r="N125" s="57">
        <v>28</v>
      </c>
      <c r="O125" s="57">
        <v>0.2</v>
      </c>
      <c r="P125" s="57">
        <v>44</v>
      </c>
    </row>
    <row r="126" spans="1:16" s="12" customFormat="1" ht="24.95" customHeight="1" x14ac:dyDescent="0.25">
      <c r="A126" s="1" t="s">
        <v>22</v>
      </c>
      <c r="B126" s="1"/>
      <c r="C126" s="1">
        <f>SUM(C119:C125)</f>
        <v>790</v>
      </c>
      <c r="D126" s="1">
        <f t="shared" ref="D126:P126" si="16">SUM(D119:D125)</f>
        <v>20.006</v>
      </c>
      <c r="E126" s="1">
        <f t="shared" si="16"/>
        <v>18.251000000000001</v>
      </c>
      <c r="F126" s="1">
        <f t="shared" si="16"/>
        <v>84.570999999999998</v>
      </c>
      <c r="G126" s="1">
        <f t="shared" si="16"/>
        <v>586.68499999999995</v>
      </c>
      <c r="H126" s="1">
        <f t="shared" si="16"/>
        <v>0.252</v>
      </c>
      <c r="I126" s="1">
        <f t="shared" si="16"/>
        <v>11.087999999999999</v>
      </c>
      <c r="J126" s="1">
        <f t="shared" si="16"/>
        <v>105.75</v>
      </c>
      <c r="K126" s="1">
        <f t="shared" si="16"/>
        <v>1.4759999999999998</v>
      </c>
      <c r="L126" s="1">
        <f t="shared" si="16"/>
        <v>575.21</v>
      </c>
      <c r="M126" s="1">
        <f t="shared" si="16"/>
        <v>439</v>
      </c>
      <c r="N126" s="1">
        <f t="shared" si="16"/>
        <v>128.61000000000001</v>
      </c>
      <c r="O126" s="1">
        <f t="shared" si="16"/>
        <v>7.1369999999999996</v>
      </c>
      <c r="P126" s="1">
        <f t="shared" si="16"/>
        <v>3138.9</v>
      </c>
    </row>
    <row r="127" spans="1:16" s="12" customFormat="1" ht="24.95" customHeight="1" x14ac:dyDescent="0.25">
      <c r="A127" s="69"/>
      <c r="B127" s="69" t="s">
        <v>467</v>
      </c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</row>
    <row r="128" spans="1:16" ht="24.95" customHeight="1" x14ac:dyDescent="0.25">
      <c r="A128" s="54">
        <v>71</v>
      </c>
      <c r="B128" s="54" t="s">
        <v>57</v>
      </c>
      <c r="C128" s="54">
        <v>60</v>
      </c>
      <c r="D128" s="54">
        <v>0.54</v>
      </c>
      <c r="E128" s="54">
        <v>0.09</v>
      </c>
      <c r="F128" s="54">
        <v>1.71</v>
      </c>
      <c r="G128" s="54">
        <v>10.5</v>
      </c>
      <c r="H128" s="54">
        <v>2.7E-2</v>
      </c>
      <c r="I128" s="54">
        <v>9.6</v>
      </c>
      <c r="J128" s="54"/>
      <c r="K128" s="54">
        <v>0.24</v>
      </c>
      <c r="L128" s="54">
        <v>9.3000000000000007</v>
      </c>
      <c r="M128" s="54">
        <v>16.8</v>
      </c>
      <c r="N128" s="54">
        <v>10.199999999999999</v>
      </c>
      <c r="O128" s="54">
        <v>0.42</v>
      </c>
      <c r="P128" s="54">
        <v>42.9</v>
      </c>
    </row>
    <row r="129" spans="1:16" ht="24.95" customHeight="1" x14ac:dyDescent="0.25">
      <c r="A129" s="54">
        <v>99</v>
      </c>
      <c r="B129" s="54" t="s">
        <v>503</v>
      </c>
      <c r="C129" s="59" t="s">
        <v>492</v>
      </c>
      <c r="D129" s="54">
        <v>1.75</v>
      </c>
      <c r="E129" s="54">
        <v>5.7080000000000002</v>
      </c>
      <c r="F129" s="54">
        <v>9.23</v>
      </c>
      <c r="G129" s="54">
        <v>95.92</v>
      </c>
      <c r="H129" s="54">
        <v>7.0999999999999994E-2</v>
      </c>
      <c r="I129" s="54">
        <v>17.04</v>
      </c>
      <c r="J129" s="54">
        <v>10</v>
      </c>
      <c r="K129" s="54">
        <v>1.9059999999999999</v>
      </c>
      <c r="L129" s="54">
        <v>30</v>
      </c>
      <c r="M129" s="54">
        <v>47.85</v>
      </c>
      <c r="N129" s="54">
        <v>18.3</v>
      </c>
      <c r="O129" s="54">
        <v>0.66700000000000004</v>
      </c>
      <c r="P129" s="54">
        <v>175.38</v>
      </c>
    </row>
    <row r="130" spans="1:16" ht="24.95" customHeight="1" x14ac:dyDescent="0.25">
      <c r="A130" s="54" t="s">
        <v>505</v>
      </c>
      <c r="B130" s="77" t="s">
        <v>504</v>
      </c>
      <c r="C130" s="59" t="s">
        <v>493</v>
      </c>
      <c r="D130" s="54">
        <v>8.1300000000000008</v>
      </c>
      <c r="E130" s="54">
        <v>9.01</v>
      </c>
      <c r="F130" s="54">
        <v>10.72</v>
      </c>
      <c r="G130" s="54">
        <v>157</v>
      </c>
      <c r="H130" s="54">
        <v>0.06</v>
      </c>
      <c r="I130" s="54">
        <v>0.78</v>
      </c>
      <c r="J130" s="54">
        <v>35.75</v>
      </c>
      <c r="K130" s="54">
        <v>2.2400000000000002</v>
      </c>
      <c r="L130" s="54">
        <v>40.24</v>
      </c>
      <c r="M130" s="54">
        <v>97.8</v>
      </c>
      <c r="N130" s="54">
        <v>19.8</v>
      </c>
      <c r="O130" s="54">
        <v>0.88</v>
      </c>
      <c r="P130" s="54">
        <v>45.83</v>
      </c>
    </row>
    <row r="131" spans="1:16" ht="24.95" customHeight="1" x14ac:dyDescent="0.25">
      <c r="A131" s="54">
        <v>305</v>
      </c>
      <c r="B131" s="54" t="s">
        <v>60</v>
      </c>
      <c r="C131" s="54">
        <v>150</v>
      </c>
      <c r="D131" s="54">
        <v>3.68</v>
      </c>
      <c r="E131" s="54">
        <v>4.1449999999999996</v>
      </c>
      <c r="F131" s="54">
        <v>38.545000000000002</v>
      </c>
      <c r="G131" s="54">
        <v>206.20500000000001</v>
      </c>
      <c r="H131" s="54">
        <v>4.2000000000000003E-2</v>
      </c>
      <c r="I131" s="54"/>
      <c r="J131" s="54">
        <v>20</v>
      </c>
      <c r="K131" s="54">
        <v>0.25800000000000001</v>
      </c>
      <c r="L131" s="54">
        <v>6.633</v>
      </c>
      <c r="M131" s="54">
        <v>79.760000000000005</v>
      </c>
      <c r="N131" s="54">
        <v>26.076000000000001</v>
      </c>
      <c r="O131" s="54">
        <v>0.54</v>
      </c>
      <c r="P131" s="54">
        <v>22.5</v>
      </c>
    </row>
    <row r="132" spans="1:16" ht="24.95" customHeight="1" x14ac:dyDescent="0.25">
      <c r="A132" s="54">
        <v>342</v>
      </c>
      <c r="B132" s="54" t="s">
        <v>209</v>
      </c>
      <c r="C132" s="54">
        <v>200</v>
      </c>
      <c r="D132" s="54">
        <v>0.16</v>
      </c>
      <c r="E132" s="54">
        <v>0.16</v>
      </c>
      <c r="F132" s="54">
        <v>27.88</v>
      </c>
      <c r="G132" s="54">
        <v>114.6</v>
      </c>
      <c r="H132" s="54">
        <v>0.12</v>
      </c>
      <c r="I132" s="54">
        <v>0.9</v>
      </c>
      <c r="J132" s="54"/>
      <c r="K132" s="54">
        <v>0.04</v>
      </c>
      <c r="L132" s="54">
        <v>14.18</v>
      </c>
      <c r="M132" s="54">
        <v>4.4000000000000004</v>
      </c>
      <c r="N132" s="54">
        <v>5.14</v>
      </c>
      <c r="O132" s="54">
        <v>0.95199999999999996</v>
      </c>
      <c r="P132" s="54">
        <v>2</v>
      </c>
    </row>
    <row r="133" spans="1:16" ht="24.95" customHeight="1" x14ac:dyDescent="0.25">
      <c r="A133" s="54"/>
      <c r="B133" s="54" t="s">
        <v>27</v>
      </c>
      <c r="C133" s="54">
        <v>20</v>
      </c>
      <c r="D133" s="54">
        <v>1.58</v>
      </c>
      <c r="E133" s="54">
        <v>0.2</v>
      </c>
      <c r="F133" s="54">
        <v>9.66</v>
      </c>
      <c r="G133" s="54">
        <v>47</v>
      </c>
      <c r="H133" s="54">
        <v>3.2000000000000001E-2</v>
      </c>
      <c r="I133" s="54"/>
      <c r="J133" s="54"/>
      <c r="K133" s="54">
        <v>0.26</v>
      </c>
      <c r="L133" s="54">
        <v>4.5999999999999996</v>
      </c>
      <c r="M133" s="54">
        <v>17.399999999999999</v>
      </c>
      <c r="N133" s="54">
        <v>6.6</v>
      </c>
      <c r="O133" s="54">
        <v>0.4</v>
      </c>
      <c r="P133" s="54"/>
    </row>
    <row r="134" spans="1:16" ht="24.95" customHeight="1" x14ac:dyDescent="0.25">
      <c r="A134" s="54"/>
      <c r="B134" s="54" t="s">
        <v>28</v>
      </c>
      <c r="C134" s="54">
        <v>25</v>
      </c>
      <c r="D134" s="54">
        <v>1.65</v>
      </c>
      <c r="E134" s="54">
        <v>0.3</v>
      </c>
      <c r="F134" s="54">
        <v>8.35</v>
      </c>
      <c r="G134" s="54">
        <v>43.5</v>
      </c>
      <c r="H134" s="54">
        <v>0.05</v>
      </c>
      <c r="I134" s="54"/>
      <c r="J134" s="54"/>
      <c r="K134" s="54">
        <v>0.25</v>
      </c>
      <c r="L134" s="54">
        <v>8.25</v>
      </c>
      <c r="M134" s="54">
        <v>48.5</v>
      </c>
      <c r="N134" s="54">
        <v>14.25</v>
      </c>
      <c r="O134" s="54">
        <v>1.125</v>
      </c>
      <c r="P134" s="54">
        <v>0.25</v>
      </c>
    </row>
    <row r="135" spans="1:16" s="12" customFormat="1" ht="24.95" customHeight="1" x14ac:dyDescent="0.25">
      <c r="A135" s="1" t="s">
        <v>29</v>
      </c>
      <c r="B135" s="1"/>
      <c r="C135" s="1">
        <v>775</v>
      </c>
      <c r="D135" s="1">
        <f t="shared" ref="D135:P135" si="17">SUM(D128:D134)</f>
        <v>17.490000000000002</v>
      </c>
      <c r="E135" s="1">
        <f t="shared" si="17"/>
        <v>19.613</v>
      </c>
      <c r="F135" s="1">
        <f t="shared" si="17"/>
        <v>106.095</v>
      </c>
      <c r="G135" s="1">
        <f t="shared" si="17"/>
        <v>674.72500000000002</v>
      </c>
      <c r="H135" s="1">
        <f t="shared" si="17"/>
        <v>0.40199999999999997</v>
      </c>
      <c r="I135" s="1">
        <f t="shared" si="17"/>
        <v>28.32</v>
      </c>
      <c r="J135" s="1">
        <f t="shared" si="17"/>
        <v>65.75</v>
      </c>
      <c r="K135" s="1">
        <f t="shared" si="17"/>
        <v>5.194</v>
      </c>
      <c r="L135" s="1">
        <f t="shared" si="17"/>
        <v>113.20299999999997</v>
      </c>
      <c r="M135" s="1">
        <f t="shared" si="17"/>
        <v>312.51</v>
      </c>
      <c r="N135" s="1">
        <f t="shared" si="17"/>
        <v>100.366</v>
      </c>
      <c r="O135" s="1">
        <f t="shared" si="17"/>
        <v>4.984</v>
      </c>
      <c r="P135" s="1">
        <f t="shared" si="17"/>
        <v>288.86</v>
      </c>
    </row>
    <row r="136" spans="1:16" s="12" customFormat="1" ht="24.95" customHeight="1" x14ac:dyDescent="0.25">
      <c r="A136" s="61" t="s">
        <v>476</v>
      </c>
      <c r="B136" s="61"/>
      <c r="C136" s="61">
        <f>SUM(C126+C135+0)</f>
        <v>1565</v>
      </c>
      <c r="D136" s="61">
        <f t="shared" ref="D136:P136" si="18">D126+D135</f>
        <v>37.496000000000002</v>
      </c>
      <c r="E136" s="61">
        <f t="shared" si="18"/>
        <v>37.864000000000004</v>
      </c>
      <c r="F136" s="61">
        <f t="shared" si="18"/>
        <v>190.666</v>
      </c>
      <c r="G136" s="61">
        <f t="shared" si="18"/>
        <v>1261.4099999999999</v>
      </c>
      <c r="H136" s="61">
        <f t="shared" si="18"/>
        <v>0.65399999999999991</v>
      </c>
      <c r="I136" s="61">
        <f t="shared" si="18"/>
        <v>39.408000000000001</v>
      </c>
      <c r="J136" s="61">
        <f t="shared" si="18"/>
        <v>171.5</v>
      </c>
      <c r="K136" s="61">
        <f t="shared" si="18"/>
        <v>6.67</v>
      </c>
      <c r="L136" s="61">
        <f t="shared" si="18"/>
        <v>688.41300000000001</v>
      </c>
      <c r="M136" s="61">
        <f t="shared" si="18"/>
        <v>751.51</v>
      </c>
      <c r="N136" s="61">
        <f t="shared" si="18"/>
        <v>228.976</v>
      </c>
      <c r="O136" s="61">
        <f t="shared" si="18"/>
        <v>12.120999999999999</v>
      </c>
      <c r="P136" s="61">
        <f t="shared" si="18"/>
        <v>3427.76</v>
      </c>
    </row>
    <row r="137" spans="1:16" s="12" customFormat="1" ht="24.95" customHeight="1" x14ac:dyDescent="0.25">
      <c r="A137" s="62"/>
      <c r="B137" s="63" t="s">
        <v>523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</row>
    <row r="138" spans="1:16" s="12" customFormat="1" ht="24.95" customHeight="1" x14ac:dyDescent="0.25">
      <c r="A138" s="64"/>
      <c r="B138" s="65" t="s">
        <v>466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spans="1:16" s="12" customFormat="1" ht="24.95" customHeight="1" x14ac:dyDescent="0.25">
      <c r="A139" s="54">
        <v>71</v>
      </c>
      <c r="B139" s="54" t="s">
        <v>77</v>
      </c>
      <c r="C139" s="54">
        <v>20</v>
      </c>
      <c r="D139" s="54">
        <v>0.22</v>
      </c>
      <c r="E139" s="54">
        <v>0.04</v>
      </c>
      <c r="F139" s="54">
        <v>0.76</v>
      </c>
      <c r="G139" s="54">
        <v>4.8</v>
      </c>
      <c r="H139" s="54">
        <v>1.2E-2</v>
      </c>
      <c r="I139" s="54">
        <v>5</v>
      </c>
      <c r="J139" s="54"/>
      <c r="K139" s="54">
        <v>0.14000000000000001</v>
      </c>
      <c r="L139" s="54">
        <v>2.8</v>
      </c>
      <c r="M139" s="54">
        <v>5.2</v>
      </c>
      <c r="N139" s="54">
        <v>4</v>
      </c>
      <c r="O139" s="54">
        <v>0.18</v>
      </c>
      <c r="P139" s="54">
        <v>26.6</v>
      </c>
    </row>
    <row r="140" spans="1:16" ht="24.95" customHeight="1" x14ac:dyDescent="0.25">
      <c r="A140" s="54">
        <v>271</v>
      </c>
      <c r="B140" s="54" t="s">
        <v>62</v>
      </c>
      <c r="C140" s="87" t="s">
        <v>506</v>
      </c>
      <c r="D140" s="54">
        <v>11.18</v>
      </c>
      <c r="E140" s="54">
        <v>17.739999999999998</v>
      </c>
      <c r="F140" s="54">
        <v>8.42</v>
      </c>
      <c r="G140" s="54">
        <v>270</v>
      </c>
      <c r="H140" s="54">
        <v>0.14000000000000001</v>
      </c>
      <c r="I140" s="54">
        <v>0.2</v>
      </c>
      <c r="J140" s="54">
        <v>42.8</v>
      </c>
      <c r="K140" s="54">
        <v>1.349</v>
      </c>
      <c r="L140" s="54">
        <v>16.18</v>
      </c>
      <c r="M140" s="54">
        <v>109.92</v>
      </c>
      <c r="N140" s="54">
        <v>16.440000000000001</v>
      </c>
      <c r="O140" s="54">
        <v>1.76</v>
      </c>
      <c r="P140" s="54">
        <v>30.76</v>
      </c>
    </row>
    <row r="141" spans="1:16" ht="24.95" customHeight="1" x14ac:dyDescent="0.25">
      <c r="A141" s="54">
        <v>304</v>
      </c>
      <c r="B141" s="85" t="s">
        <v>63</v>
      </c>
      <c r="C141" s="54">
        <v>150</v>
      </c>
      <c r="D141" s="54">
        <v>3.6509999999999998</v>
      </c>
      <c r="E141" s="54">
        <v>0.53</v>
      </c>
      <c r="F141" s="54">
        <v>36.68</v>
      </c>
      <c r="G141" s="54">
        <v>209.7</v>
      </c>
      <c r="H141" s="54">
        <v>2.5999999999999999E-2</v>
      </c>
      <c r="I141" s="54"/>
      <c r="J141" s="54"/>
      <c r="K141" s="54">
        <v>0.26600000000000001</v>
      </c>
      <c r="L141" s="54">
        <v>1.365</v>
      </c>
      <c r="M141" s="54">
        <v>60.945</v>
      </c>
      <c r="N141" s="54">
        <v>16.335000000000001</v>
      </c>
      <c r="O141" s="54">
        <v>0.52700000000000002</v>
      </c>
      <c r="P141" s="54">
        <v>30.45</v>
      </c>
    </row>
    <row r="142" spans="1:16" ht="24.95" customHeight="1" x14ac:dyDescent="0.25">
      <c r="A142" s="54">
        <v>382</v>
      </c>
      <c r="B142" s="54" t="s">
        <v>45</v>
      </c>
      <c r="C142" s="54">
        <v>200</v>
      </c>
      <c r="D142" s="54">
        <v>3.88</v>
      </c>
      <c r="E142" s="54">
        <v>3.1</v>
      </c>
      <c r="F142" s="54">
        <v>16.186</v>
      </c>
      <c r="G142" s="54">
        <v>109.45</v>
      </c>
      <c r="H142" s="54">
        <v>2.4E-2</v>
      </c>
      <c r="I142" s="54">
        <v>0.6</v>
      </c>
      <c r="J142" s="54">
        <v>10.119999999999999</v>
      </c>
      <c r="K142" s="54">
        <v>1.2E-2</v>
      </c>
      <c r="L142" s="54">
        <v>125.12</v>
      </c>
      <c r="M142" s="54">
        <v>116.2</v>
      </c>
      <c r="N142" s="54">
        <v>31</v>
      </c>
      <c r="O142" s="54">
        <v>1.0129999999999999</v>
      </c>
      <c r="P142" s="54">
        <v>22.12</v>
      </c>
    </row>
    <row r="143" spans="1:16" ht="24.95" customHeight="1" x14ac:dyDescent="0.25">
      <c r="A143" s="54"/>
      <c r="B143" s="54" t="s">
        <v>27</v>
      </c>
      <c r="C143" s="54">
        <v>25</v>
      </c>
      <c r="D143" s="54">
        <v>1.9750000000000001</v>
      </c>
      <c r="E143" s="54">
        <v>0.25</v>
      </c>
      <c r="F143" s="54">
        <v>12.074999999999999</v>
      </c>
      <c r="G143" s="54">
        <v>58.75</v>
      </c>
      <c r="H143" s="54">
        <v>0.04</v>
      </c>
      <c r="I143" s="54"/>
      <c r="J143" s="54"/>
      <c r="K143" s="54">
        <v>0.32500000000000001</v>
      </c>
      <c r="L143" s="54">
        <v>5.75</v>
      </c>
      <c r="M143" s="54">
        <v>21.75</v>
      </c>
      <c r="N143" s="54">
        <v>8.25</v>
      </c>
      <c r="O143" s="54">
        <v>0.5</v>
      </c>
      <c r="P143" s="54"/>
    </row>
    <row r="144" spans="1:16" ht="24.95" customHeight="1" x14ac:dyDescent="0.25">
      <c r="A144" s="41"/>
      <c r="B144" s="56" t="s">
        <v>340</v>
      </c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</row>
    <row r="145" spans="1:16" s="2" customFormat="1" ht="24.95" customHeight="1" x14ac:dyDescent="0.25">
      <c r="A145" s="57"/>
      <c r="B145" s="57" t="s">
        <v>82</v>
      </c>
      <c r="C145" s="57">
        <v>200</v>
      </c>
      <c r="D145" s="57">
        <v>5.8</v>
      </c>
      <c r="E145" s="57">
        <v>5</v>
      </c>
      <c r="F145" s="57">
        <v>9.6</v>
      </c>
      <c r="G145" s="57">
        <v>108</v>
      </c>
      <c r="H145" s="57">
        <v>0.04</v>
      </c>
      <c r="I145" s="57">
        <v>1.2</v>
      </c>
      <c r="J145" s="57">
        <v>20</v>
      </c>
      <c r="K145" s="57"/>
      <c r="L145" s="57">
        <v>240</v>
      </c>
      <c r="M145" s="57">
        <v>108</v>
      </c>
      <c r="N145" s="57">
        <v>28</v>
      </c>
      <c r="O145" s="57">
        <v>0.2</v>
      </c>
      <c r="P145" s="57">
        <v>44</v>
      </c>
    </row>
    <row r="146" spans="1:16" s="12" customFormat="1" ht="24.95" customHeight="1" x14ac:dyDescent="0.25">
      <c r="A146" s="1" t="s">
        <v>22</v>
      </c>
      <c r="B146" s="1"/>
      <c r="C146" s="1">
        <v>687</v>
      </c>
      <c r="D146" s="1">
        <f t="shared" ref="D146:P146" si="19">SUM(D139:D145)</f>
        <v>26.706000000000003</v>
      </c>
      <c r="E146" s="1">
        <f t="shared" si="19"/>
        <v>26.66</v>
      </c>
      <c r="F146" s="1">
        <f t="shared" si="19"/>
        <v>83.720999999999989</v>
      </c>
      <c r="G146" s="1">
        <f t="shared" si="19"/>
        <v>760.7</v>
      </c>
      <c r="H146" s="1">
        <f t="shared" si="19"/>
        <v>0.28200000000000003</v>
      </c>
      <c r="I146" s="1">
        <f t="shared" si="19"/>
        <v>7</v>
      </c>
      <c r="J146" s="1">
        <f t="shared" si="19"/>
        <v>72.919999999999987</v>
      </c>
      <c r="K146" s="1">
        <f t="shared" si="19"/>
        <v>2.0920000000000001</v>
      </c>
      <c r="L146" s="1">
        <f t="shared" si="19"/>
        <v>391.21500000000003</v>
      </c>
      <c r="M146" s="1">
        <f t="shared" si="19"/>
        <v>422.01499999999999</v>
      </c>
      <c r="N146" s="1">
        <f t="shared" si="19"/>
        <v>104.02500000000001</v>
      </c>
      <c r="O146" s="1">
        <f t="shared" si="19"/>
        <v>4.18</v>
      </c>
      <c r="P146" s="1">
        <f t="shared" si="19"/>
        <v>153.93</v>
      </c>
    </row>
    <row r="147" spans="1:16" s="12" customFormat="1" ht="24.95" customHeight="1" x14ac:dyDescent="0.25">
      <c r="A147" s="69"/>
      <c r="B147" s="69" t="s">
        <v>467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ht="24.95" customHeight="1" x14ac:dyDescent="0.25">
      <c r="A148" s="54">
        <v>67</v>
      </c>
      <c r="B148" s="66" t="s">
        <v>64</v>
      </c>
      <c r="C148" s="54">
        <v>60</v>
      </c>
      <c r="D148" s="54">
        <v>0.66400000000000003</v>
      </c>
      <c r="E148" s="54">
        <v>5.0860000000000003</v>
      </c>
      <c r="F148" s="54">
        <v>4.1219999999999999</v>
      </c>
      <c r="G148" s="54">
        <v>65.28</v>
      </c>
      <c r="H148" s="54">
        <v>2.7E-2</v>
      </c>
      <c r="I148" s="54">
        <v>5</v>
      </c>
      <c r="J148" s="54"/>
      <c r="K148" s="54">
        <v>2.2759999999999998</v>
      </c>
      <c r="L148" s="54">
        <v>18.64</v>
      </c>
      <c r="M148" s="54">
        <v>23.66</v>
      </c>
      <c r="N148" s="54">
        <v>10.36</v>
      </c>
      <c r="O148" s="54">
        <v>0.46700000000000003</v>
      </c>
      <c r="P148" s="54">
        <v>140.99</v>
      </c>
    </row>
    <row r="149" spans="1:16" ht="24.95" customHeight="1" x14ac:dyDescent="0.25">
      <c r="A149" s="54">
        <v>96</v>
      </c>
      <c r="B149" s="78" t="s">
        <v>507</v>
      </c>
      <c r="C149" s="54">
        <v>200</v>
      </c>
      <c r="D149" s="54">
        <v>1.72</v>
      </c>
      <c r="E149" s="54">
        <v>4.3019999999999996</v>
      </c>
      <c r="F149" s="54">
        <v>13.79</v>
      </c>
      <c r="G149" s="54">
        <v>101.22</v>
      </c>
      <c r="H149" s="54">
        <v>8.4000000000000005E-2</v>
      </c>
      <c r="I149" s="54">
        <v>13.3</v>
      </c>
      <c r="J149" s="54"/>
      <c r="K149" s="54">
        <v>1.8859999999999999</v>
      </c>
      <c r="L149" s="54">
        <v>15.7</v>
      </c>
      <c r="M149" s="54">
        <v>50.75</v>
      </c>
      <c r="N149" s="54">
        <v>21.02</v>
      </c>
      <c r="O149" s="54">
        <v>0.75700000000000001</v>
      </c>
      <c r="P149" s="54">
        <v>162.30000000000001</v>
      </c>
    </row>
    <row r="150" spans="1:16" ht="24.95" customHeight="1" x14ac:dyDescent="0.25">
      <c r="A150" s="54">
        <v>238</v>
      </c>
      <c r="B150" s="89" t="s">
        <v>524</v>
      </c>
      <c r="C150" s="59">
        <v>65</v>
      </c>
      <c r="D150" s="54">
        <v>8.81</v>
      </c>
      <c r="E150" s="54">
        <v>6.11</v>
      </c>
      <c r="F150" s="54">
        <v>0.2</v>
      </c>
      <c r="G150" s="54">
        <v>116</v>
      </c>
      <c r="H150" s="54">
        <v>0.03</v>
      </c>
      <c r="I150" s="54">
        <v>0.23</v>
      </c>
      <c r="J150" s="54">
        <v>38.200000000000003</v>
      </c>
      <c r="K150" s="54">
        <v>4.1070000000000002</v>
      </c>
      <c r="L150" s="54">
        <v>29.68</v>
      </c>
      <c r="M150" s="54">
        <v>95.02</v>
      </c>
      <c r="N150" s="54">
        <v>12.15</v>
      </c>
      <c r="O150" s="54">
        <v>0.38</v>
      </c>
      <c r="P150" s="54">
        <v>50.6</v>
      </c>
    </row>
    <row r="151" spans="1:16" ht="24.95" customHeight="1" x14ac:dyDescent="0.25">
      <c r="A151" s="54">
        <v>312</v>
      </c>
      <c r="B151" s="54" t="s">
        <v>39</v>
      </c>
      <c r="C151" s="54">
        <v>150</v>
      </c>
      <c r="D151" s="54">
        <v>3.0649999999999999</v>
      </c>
      <c r="E151" s="54">
        <v>4.8150000000000004</v>
      </c>
      <c r="F151" s="54">
        <v>20.439</v>
      </c>
      <c r="G151" s="54">
        <v>137.87</v>
      </c>
      <c r="H151" s="54">
        <v>0.14000000000000001</v>
      </c>
      <c r="I151" s="54">
        <v>18.161000000000001</v>
      </c>
      <c r="J151" s="54"/>
      <c r="K151" s="54">
        <v>0.14099999999999999</v>
      </c>
      <c r="L151" s="54">
        <v>36.979999999999997</v>
      </c>
      <c r="M151" s="54">
        <v>86.594999999999999</v>
      </c>
      <c r="N151" s="54">
        <v>27.75</v>
      </c>
      <c r="O151" s="54"/>
      <c r="P151" s="54">
        <v>32.4</v>
      </c>
    </row>
    <row r="152" spans="1:16" ht="24.95" customHeight="1" x14ac:dyDescent="0.25">
      <c r="A152" s="54">
        <v>342</v>
      </c>
      <c r="B152" s="66" t="s">
        <v>89</v>
      </c>
      <c r="C152" s="54">
        <v>200</v>
      </c>
      <c r="D152" s="54">
        <v>0.24</v>
      </c>
      <c r="E152" s="54">
        <v>0.04</v>
      </c>
      <c r="F152" s="54">
        <v>13.898</v>
      </c>
      <c r="G152" s="54">
        <v>57.29</v>
      </c>
      <c r="H152" s="54">
        <v>6.0000000000000001E-3</v>
      </c>
      <c r="I152" s="54">
        <v>3</v>
      </c>
      <c r="J152" s="54"/>
      <c r="K152" s="54">
        <v>0.06</v>
      </c>
      <c r="L152" s="54">
        <v>7.4</v>
      </c>
      <c r="M152" s="54">
        <v>6</v>
      </c>
      <c r="N152" s="54">
        <v>5.2</v>
      </c>
      <c r="O152" s="54">
        <v>0.13300000000000001</v>
      </c>
      <c r="P152" s="54">
        <v>3.4</v>
      </c>
    </row>
    <row r="153" spans="1:16" ht="24.95" customHeight="1" x14ac:dyDescent="0.25">
      <c r="A153" s="54"/>
      <c r="B153" s="66" t="s">
        <v>27</v>
      </c>
      <c r="C153" s="54">
        <v>20</v>
      </c>
      <c r="D153" s="54">
        <v>1.58</v>
      </c>
      <c r="E153" s="54">
        <v>0.2</v>
      </c>
      <c r="F153" s="54">
        <v>9.66</v>
      </c>
      <c r="G153" s="54">
        <v>47</v>
      </c>
      <c r="H153" s="54">
        <v>3.2000000000000001E-2</v>
      </c>
      <c r="I153" s="54"/>
      <c r="J153" s="54"/>
      <c r="K153" s="54">
        <v>0.26</v>
      </c>
      <c r="L153" s="54">
        <v>4.5999999999999996</v>
      </c>
      <c r="M153" s="54">
        <v>17.399999999999999</v>
      </c>
      <c r="N153" s="54">
        <v>6.6</v>
      </c>
      <c r="O153" s="54">
        <v>0.4</v>
      </c>
      <c r="P153" s="54"/>
    </row>
    <row r="154" spans="1:16" ht="24.95" customHeight="1" x14ac:dyDescent="0.25">
      <c r="A154" s="54"/>
      <c r="B154" s="66" t="s">
        <v>28</v>
      </c>
      <c r="C154" s="54">
        <v>25</v>
      </c>
      <c r="D154" s="54">
        <v>1.65</v>
      </c>
      <c r="E154" s="54">
        <v>0.3</v>
      </c>
      <c r="F154" s="54">
        <v>8.35</v>
      </c>
      <c r="G154" s="54">
        <v>43.5</v>
      </c>
      <c r="H154" s="54">
        <v>0.05</v>
      </c>
      <c r="I154" s="54"/>
      <c r="J154" s="54"/>
      <c r="K154" s="54">
        <v>0.25</v>
      </c>
      <c r="L154" s="54">
        <v>8.25</v>
      </c>
      <c r="M154" s="54">
        <v>48.5</v>
      </c>
      <c r="N154" s="54">
        <v>14.25</v>
      </c>
      <c r="O154" s="54">
        <v>1.125</v>
      </c>
      <c r="P154" s="54">
        <v>0.25</v>
      </c>
    </row>
    <row r="155" spans="1:16" s="12" customFormat="1" ht="24.95" customHeight="1" x14ac:dyDescent="0.25">
      <c r="A155" s="1" t="s">
        <v>29</v>
      </c>
      <c r="B155" s="1"/>
      <c r="C155" s="1">
        <f>SUM(C148:C154)</f>
        <v>720</v>
      </c>
      <c r="D155" s="1">
        <f t="shared" ref="D155:P155" si="20">SUM(D148:D154)</f>
        <v>17.728999999999999</v>
      </c>
      <c r="E155" s="1">
        <f>SUM(E148:E154)</f>
        <v>20.853000000000002</v>
      </c>
      <c r="F155" s="1">
        <f>SUM(F148:F154)</f>
        <v>70.458999999999989</v>
      </c>
      <c r="G155" s="1">
        <f t="shared" si="20"/>
        <v>568.16000000000008</v>
      </c>
      <c r="H155" s="1">
        <f t="shared" si="20"/>
        <v>0.36900000000000005</v>
      </c>
      <c r="I155" s="1">
        <f t="shared" si="20"/>
        <v>39.691000000000003</v>
      </c>
      <c r="J155" s="1">
        <f t="shared" si="20"/>
        <v>38.200000000000003</v>
      </c>
      <c r="K155" s="1">
        <f t="shared" si="20"/>
        <v>8.98</v>
      </c>
      <c r="L155" s="1">
        <f t="shared" si="20"/>
        <v>121.25</v>
      </c>
      <c r="M155" s="1">
        <f t="shared" si="20"/>
        <v>327.92499999999995</v>
      </c>
      <c r="N155" s="1">
        <f t="shared" si="20"/>
        <v>97.33</v>
      </c>
      <c r="O155" s="1">
        <f t="shared" si="20"/>
        <v>3.262</v>
      </c>
      <c r="P155" s="1">
        <f t="shared" si="20"/>
        <v>389.94</v>
      </c>
    </row>
    <row r="156" spans="1:16" s="12" customFormat="1" ht="24.95" customHeight="1" x14ac:dyDescent="0.25">
      <c r="A156" s="61" t="s">
        <v>475</v>
      </c>
      <c r="B156" s="61"/>
      <c r="C156" s="61">
        <f t="shared" ref="C156:P156" si="21">C146+C155</f>
        <v>1407</v>
      </c>
      <c r="D156" s="61">
        <f t="shared" si="21"/>
        <v>44.435000000000002</v>
      </c>
      <c r="E156" s="61">
        <f t="shared" si="21"/>
        <v>47.513000000000005</v>
      </c>
      <c r="F156" s="61">
        <f t="shared" si="21"/>
        <v>154.17999999999998</v>
      </c>
      <c r="G156" s="61">
        <f t="shared" si="21"/>
        <v>1328.8600000000001</v>
      </c>
      <c r="H156" s="61">
        <f t="shared" si="21"/>
        <v>0.65100000000000002</v>
      </c>
      <c r="I156" s="61">
        <f t="shared" si="21"/>
        <v>46.691000000000003</v>
      </c>
      <c r="J156" s="61">
        <f t="shared" si="21"/>
        <v>111.11999999999999</v>
      </c>
      <c r="K156" s="61">
        <f t="shared" si="21"/>
        <v>11.072000000000001</v>
      </c>
      <c r="L156" s="61">
        <f t="shared" si="21"/>
        <v>512.46500000000003</v>
      </c>
      <c r="M156" s="61">
        <f t="shared" si="21"/>
        <v>749.93999999999994</v>
      </c>
      <c r="N156" s="61">
        <f t="shared" si="21"/>
        <v>201.35500000000002</v>
      </c>
      <c r="O156" s="61">
        <f t="shared" si="21"/>
        <v>7.4420000000000002</v>
      </c>
      <c r="P156" s="61">
        <f t="shared" si="21"/>
        <v>543.87</v>
      </c>
    </row>
    <row r="157" spans="1:16" s="12" customFormat="1" ht="24.95" customHeight="1" x14ac:dyDescent="0.25">
      <c r="A157" s="62"/>
      <c r="B157" s="63" t="s">
        <v>526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</row>
    <row r="158" spans="1:16" s="12" customFormat="1" ht="24.95" customHeight="1" x14ac:dyDescent="0.25">
      <c r="A158" s="82"/>
      <c r="B158" s="65" t="s">
        <v>466</v>
      </c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</row>
    <row r="159" spans="1:16" s="13" customFormat="1" ht="24.95" customHeight="1" x14ac:dyDescent="0.25">
      <c r="A159" s="55">
        <v>175</v>
      </c>
      <c r="B159" s="66" t="s">
        <v>68</v>
      </c>
      <c r="C159" s="79" t="s">
        <v>492</v>
      </c>
      <c r="D159" s="55">
        <v>6.08</v>
      </c>
      <c r="E159" s="55">
        <v>11.18</v>
      </c>
      <c r="F159" s="55">
        <v>33.479999999999997</v>
      </c>
      <c r="G159" s="55">
        <v>260</v>
      </c>
      <c r="H159" s="55">
        <v>0.1</v>
      </c>
      <c r="I159" s="55">
        <v>0.96</v>
      </c>
      <c r="J159" s="55">
        <v>54.8</v>
      </c>
      <c r="K159" s="55">
        <v>0.16300000000000001</v>
      </c>
      <c r="L159" s="55">
        <v>133.38</v>
      </c>
      <c r="M159" s="55">
        <v>156.72</v>
      </c>
      <c r="N159" s="55">
        <v>37.22</v>
      </c>
      <c r="O159" s="55">
        <v>0.81</v>
      </c>
      <c r="P159" s="55">
        <v>61.7</v>
      </c>
    </row>
    <row r="160" spans="1:16" ht="24.95" customHeight="1" x14ac:dyDescent="0.25">
      <c r="A160" s="54">
        <v>376</v>
      </c>
      <c r="B160" s="66" t="s">
        <v>69</v>
      </c>
      <c r="C160" s="54">
        <v>200</v>
      </c>
      <c r="D160" s="54">
        <v>0.13</v>
      </c>
      <c r="E160" s="54">
        <v>7.0000000000000007E-2</v>
      </c>
      <c r="F160" s="54">
        <v>13.65</v>
      </c>
      <c r="G160" s="54">
        <v>56</v>
      </c>
      <c r="H160" s="54"/>
      <c r="I160" s="54">
        <v>0.27</v>
      </c>
      <c r="J160" s="54"/>
      <c r="K160" s="54"/>
      <c r="L160" s="54">
        <v>12.6</v>
      </c>
      <c r="M160" s="54">
        <v>3.9</v>
      </c>
      <c r="N160" s="54">
        <v>2.2999999999999998</v>
      </c>
      <c r="O160" s="54">
        <v>0.49</v>
      </c>
      <c r="P160" s="54"/>
    </row>
    <row r="161" spans="1:16" ht="24.95" customHeight="1" x14ac:dyDescent="0.25">
      <c r="A161" s="80" t="s">
        <v>510</v>
      </c>
      <c r="B161" s="81" t="s">
        <v>509</v>
      </c>
      <c r="C161" s="54">
        <v>50</v>
      </c>
      <c r="D161" s="54">
        <v>3.181</v>
      </c>
      <c r="E161" s="54">
        <v>0.64900000000000002</v>
      </c>
      <c r="F161" s="54">
        <v>19.219000000000001</v>
      </c>
      <c r="G161" s="85">
        <v>95.555999999999997</v>
      </c>
      <c r="H161" s="54">
        <v>0.20699999999999999</v>
      </c>
      <c r="I161" s="54">
        <v>1.272</v>
      </c>
      <c r="J161" s="54">
        <v>1.2</v>
      </c>
      <c r="K161" s="54">
        <v>0.40100000000000002</v>
      </c>
      <c r="L161" s="54">
        <v>22.998000000000001</v>
      </c>
      <c r="M161" s="54">
        <v>36.067999999999998</v>
      </c>
      <c r="N161" s="54">
        <v>7.97</v>
      </c>
      <c r="O161" s="54">
        <v>0.37</v>
      </c>
      <c r="P161" s="54">
        <v>4</v>
      </c>
    </row>
    <row r="162" spans="1:16" ht="24.95" customHeight="1" x14ac:dyDescent="0.25">
      <c r="A162" s="54">
        <v>15</v>
      </c>
      <c r="B162" s="66" t="s">
        <v>21</v>
      </c>
      <c r="C162" s="54">
        <v>15</v>
      </c>
      <c r="D162" s="54">
        <v>3.07</v>
      </c>
      <c r="E162" s="54">
        <v>3.45</v>
      </c>
      <c r="F162" s="54">
        <v>0.37</v>
      </c>
      <c r="G162" s="54">
        <v>45</v>
      </c>
      <c r="H162" s="54">
        <v>5.0000000000000001E-3</v>
      </c>
      <c r="I162" s="54">
        <v>0.12</v>
      </c>
      <c r="J162" s="54">
        <v>34.5</v>
      </c>
      <c r="K162" s="54">
        <v>7.4999999999999997E-2</v>
      </c>
      <c r="L162" s="54">
        <v>150</v>
      </c>
      <c r="M162" s="54">
        <v>96</v>
      </c>
      <c r="N162" s="54">
        <v>6.75</v>
      </c>
      <c r="O162" s="54">
        <v>0.15</v>
      </c>
      <c r="P162" s="54">
        <v>38.700000000000003</v>
      </c>
    </row>
    <row r="163" spans="1:16" ht="24.95" customHeight="1" x14ac:dyDescent="0.25">
      <c r="A163" s="54"/>
      <c r="B163" s="66" t="s">
        <v>27</v>
      </c>
      <c r="C163" s="54">
        <v>20</v>
      </c>
      <c r="D163" s="54">
        <v>1.58</v>
      </c>
      <c r="E163" s="54">
        <v>0.2</v>
      </c>
      <c r="F163" s="54">
        <v>9.66</v>
      </c>
      <c r="G163" s="54">
        <v>47</v>
      </c>
      <c r="H163" s="54">
        <v>3.2000000000000001E-2</v>
      </c>
      <c r="I163" s="54"/>
      <c r="J163" s="54"/>
      <c r="K163" s="54">
        <v>0.26</v>
      </c>
      <c r="L163" s="54">
        <v>4.5999999999999996</v>
      </c>
      <c r="M163" s="54">
        <v>17.399999999999999</v>
      </c>
      <c r="N163" s="54">
        <v>6.6</v>
      </c>
      <c r="O163" s="54">
        <v>0.4</v>
      </c>
      <c r="P163" s="54"/>
    </row>
    <row r="164" spans="1:16" ht="24.95" customHeight="1" x14ac:dyDescent="0.25">
      <c r="A164" s="41"/>
      <c r="B164" s="56" t="s">
        <v>340</v>
      </c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</row>
    <row r="165" spans="1:16" ht="24.95" customHeight="1" x14ac:dyDescent="0.25">
      <c r="A165" s="57"/>
      <c r="B165" s="57" t="s">
        <v>82</v>
      </c>
      <c r="C165" s="57">
        <v>200</v>
      </c>
      <c r="D165" s="57">
        <v>5.8</v>
      </c>
      <c r="E165" s="57">
        <v>5</v>
      </c>
      <c r="F165" s="57">
        <v>9.6</v>
      </c>
      <c r="G165" s="57">
        <v>108</v>
      </c>
      <c r="H165" s="57">
        <v>0.04</v>
      </c>
      <c r="I165" s="57">
        <v>1.2</v>
      </c>
      <c r="J165" s="57">
        <v>20</v>
      </c>
      <c r="K165" s="57"/>
      <c r="L165" s="57">
        <v>240</v>
      </c>
      <c r="M165" s="57">
        <v>108</v>
      </c>
      <c r="N165" s="57">
        <v>28</v>
      </c>
      <c r="O165" s="57">
        <v>0.2</v>
      </c>
      <c r="P165" s="57">
        <v>44</v>
      </c>
    </row>
    <row r="166" spans="1:16" s="12" customFormat="1" ht="24.95" customHeight="1" x14ac:dyDescent="0.25">
      <c r="A166" s="1" t="s">
        <v>22</v>
      </c>
      <c r="B166" s="1"/>
      <c r="C166" s="1">
        <v>695</v>
      </c>
      <c r="D166" s="1">
        <f t="shared" ref="D166:P166" si="22">SUM(D159:D165)</f>
        <v>19.841000000000001</v>
      </c>
      <c r="E166" s="1">
        <f t="shared" si="22"/>
        <v>20.548999999999999</v>
      </c>
      <c r="F166" s="1">
        <f t="shared" si="22"/>
        <v>85.978999999999985</v>
      </c>
      <c r="G166" s="1">
        <f t="shared" si="22"/>
        <v>611.55600000000004</v>
      </c>
      <c r="H166" s="1">
        <f t="shared" si="22"/>
        <v>0.38399999999999995</v>
      </c>
      <c r="I166" s="1">
        <f t="shared" si="22"/>
        <v>3.8220000000000001</v>
      </c>
      <c r="J166" s="1">
        <f t="shared" si="22"/>
        <v>110.5</v>
      </c>
      <c r="K166" s="1">
        <f t="shared" si="22"/>
        <v>0.89900000000000002</v>
      </c>
      <c r="L166" s="1">
        <f t="shared" si="22"/>
        <v>563.57799999999997</v>
      </c>
      <c r="M166" s="1">
        <f t="shared" si="22"/>
        <v>418.08799999999997</v>
      </c>
      <c r="N166" s="1">
        <f t="shared" si="22"/>
        <v>88.84</v>
      </c>
      <c r="O166" s="1">
        <f t="shared" si="22"/>
        <v>2.42</v>
      </c>
      <c r="P166" s="1">
        <f t="shared" si="22"/>
        <v>148.4</v>
      </c>
    </row>
    <row r="167" spans="1:16" s="12" customFormat="1" ht="24.95" customHeight="1" x14ac:dyDescent="0.25">
      <c r="A167" s="69"/>
      <c r="B167" s="69" t="s">
        <v>467</v>
      </c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1:16" ht="24.95" customHeight="1" x14ac:dyDescent="0.25">
      <c r="A168" s="54">
        <v>48</v>
      </c>
      <c r="B168" s="66" t="s">
        <v>71</v>
      </c>
      <c r="C168" s="54">
        <v>60</v>
      </c>
      <c r="D168" s="54">
        <v>0.49099999999999999</v>
      </c>
      <c r="E168" s="54">
        <v>3.1110000000000002</v>
      </c>
      <c r="F168" s="54">
        <v>3.085</v>
      </c>
      <c r="G168" s="54">
        <v>43.34</v>
      </c>
      <c r="H168" s="54">
        <v>2.5000000000000001E-2</v>
      </c>
      <c r="I168" s="54">
        <v>7.2</v>
      </c>
      <c r="J168" s="54"/>
      <c r="K168" s="54">
        <v>1.518</v>
      </c>
      <c r="L168" s="54">
        <v>10.53</v>
      </c>
      <c r="M168" s="54">
        <v>16.82</v>
      </c>
      <c r="N168" s="54">
        <v>11.04</v>
      </c>
      <c r="O168" s="54">
        <v>0.60799999999999998</v>
      </c>
      <c r="P168" s="54">
        <v>265.67</v>
      </c>
    </row>
    <row r="169" spans="1:16" ht="24.95" customHeight="1" x14ac:dyDescent="0.25">
      <c r="A169" s="54">
        <v>102</v>
      </c>
      <c r="B169" s="66" t="s">
        <v>368</v>
      </c>
      <c r="C169" s="54">
        <v>200</v>
      </c>
      <c r="D169" s="54">
        <v>4.0060000000000002</v>
      </c>
      <c r="E169" s="54">
        <v>5.95</v>
      </c>
      <c r="F169" s="54">
        <v>19.568000000000001</v>
      </c>
      <c r="G169" s="54">
        <v>148.12</v>
      </c>
      <c r="H169" s="54">
        <v>7.9000000000000001E-2</v>
      </c>
      <c r="I169" s="54">
        <v>9.4</v>
      </c>
      <c r="J169" s="54">
        <v>7</v>
      </c>
      <c r="K169" s="54">
        <v>1.9419999999999999</v>
      </c>
      <c r="L169" s="54">
        <v>13.528</v>
      </c>
      <c r="M169" s="54">
        <v>72.77</v>
      </c>
      <c r="N169" s="54">
        <v>23.391999999999999</v>
      </c>
      <c r="O169" s="54">
        <v>0.81699999999999995</v>
      </c>
      <c r="P169" s="54">
        <v>165.2</v>
      </c>
    </row>
    <row r="170" spans="1:16" ht="24.95" customHeight="1" x14ac:dyDescent="0.25">
      <c r="A170" s="54">
        <v>294</v>
      </c>
      <c r="B170" s="81" t="s">
        <v>511</v>
      </c>
      <c r="C170" s="59" t="s">
        <v>508</v>
      </c>
      <c r="D170" s="54">
        <v>12.661</v>
      </c>
      <c r="E170" s="54">
        <v>14.423999999999999</v>
      </c>
      <c r="F170" s="54">
        <v>12.162000000000001</v>
      </c>
      <c r="G170" s="54">
        <v>229.65</v>
      </c>
      <c r="H170" s="54">
        <v>9.1999999999999998E-2</v>
      </c>
      <c r="I170" s="54">
        <v>1.1399999999999999</v>
      </c>
      <c r="J170" s="54">
        <v>39.9</v>
      </c>
      <c r="K170" s="54">
        <v>2.7050000000000001</v>
      </c>
      <c r="L170" s="54">
        <v>18.832000000000001</v>
      </c>
      <c r="M170" s="54">
        <v>114.45</v>
      </c>
      <c r="N170" s="54">
        <v>19.518000000000001</v>
      </c>
      <c r="O170" s="54">
        <v>1.4970000000000001</v>
      </c>
      <c r="P170" s="54">
        <v>22.8</v>
      </c>
    </row>
    <row r="171" spans="1:16" ht="24.95" customHeight="1" x14ac:dyDescent="0.25">
      <c r="A171" s="54">
        <v>309</v>
      </c>
      <c r="B171" s="66" t="s">
        <v>42</v>
      </c>
      <c r="C171" s="54">
        <v>150</v>
      </c>
      <c r="D171" s="54">
        <v>5.65</v>
      </c>
      <c r="E171" s="54">
        <v>4.2880000000000003</v>
      </c>
      <c r="F171" s="54">
        <v>36.020000000000003</v>
      </c>
      <c r="G171" s="54">
        <v>205.42500000000001</v>
      </c>
      <c r="H171" s="54">
        <v>8.6999999999999994E-2</v>
      </c>
      <c r="I171" s="54"/>
      <c r="J171" s="54">
        <v>20</v>
      </c>
      <c r="K171" s="54">
        <v>0.81499999999999995</v>
      </c>
      <c r="L171" s="54">
        <v>11.994</v>
      </c>
      <c r="M171" s="54">
        <v>46.094999999999999</v>
      </c>
      <c r="N171" s="54">
        <v>8.2260000000000009</v>
      </c>
      <c r="O171" s="54">
        <v>0.83499999999999996</v>
      </c>
      <c r="P171" s="54">
        <v>22.5</v>
      </c>
    </row>
    <row r="172" spans="1:16" ht="24.95" customHeight="1" x14ac:dyDescent="0.25">
      <c r="A172" s="54">
        <v>348</v>
      </c>
      <c r="B172" s="66" t="s">
        <v>512</v>
      </c>
      <c r="C172" s="54">
        <v>200</v>
      </c>
      <c r="D172" s="54">
        <v>0.78</v>
      </c>
      <c r="E172" s="54">
        <v>4.5999999999999999E-2</v>
      </c>
      <c r="F172" s="54">
        <v>27.63</v>
      </c>
      <c r="G172" s="85">
        <v>114.8</v>
      </c>
      <c r="H172" s="54">
        <v>1.6E-2</v>
      </c>
      <c r="I172" s="54">
        <v>0.6</v>
      </c>
      <c r="J172" s="54"/>
      <c r="K172" s="54">
        <v>2.75</v>
      </c>
      <c r="L172" s="54">
        <v>32.32</v>
      </c>
      <c r="M172" s="54">
        <v>21.9</v>
      </c>
      <c r="N172" s="54">
        <v>17.559999999999999</v>
      </c>
      <c r="O172" s="54">
        <v>0.48</v>
      </c>
      <c r="P172" s="54">
        <v>87.4</v>
      </c>
    </row>
    <row r="173" spans="1:16" ht="24.95" customHeight="1" x14ac:dyDescent="0.25">
      <c r="A173" s="54"/>
      <c r="B173" s="66" t="s">
        <v>27</v>
      </c>
      <c r="C173" s="54">
        <v>20</v>
      </c>
      <c r="D173" s="54">
        <v>1.58</v>
      </c>
      <c r="E173" s="54">
        <v>0.2</v>
      </c>
      <c r="F173" s="54">
        <v>9.66</v>
      </c>
      <c r="G173" s="54">
        <v>47</v>
      </c>
      <c r="H173" s="54">
        <v>3.2000000000000001E-2</v>
      </c>
      <c r="I173" s="54"/>
      <c r="J173" s="54"/>
      <c r="K173" s="54">
        <v>0.26</v>
      </c>
      <c r="L173" s="54">
        <v>4.5999999999999996</v>
      </c>
      <c r="M173" s="54">
        <v>17.399999999999999</v>
      </c>
      <c r="N173" s="54">
        <v>6.6</v>
      </c>
      <c r="O173" s="54">
        <v>0.4</v>
      </c>
      <c r="P173" s="54"/>
    </row>
    <row r="174" spans="1:16" ht="24.95" customHeight="1" x14ac:dyDescent="0.25">
      <c r="A174" s="54"/>
      <c r="B174" s="66" t="s">
        <v>28</v>
      </c>
      <c r="C174" s="54">
        <v>25</v>
      </c>
      <c r="D174" s="54">
        <v>1.65</v>
      </c>
      <c r="E174" s="54">
        <v>0.3</v>
      </c>
      <c r="F174" s="54">
        <v>8.35</v>
      </c>
      <c r="G174" s="54">
        <v>43.5</v>
      </c>
      <c r="H174" s="54">
        <v>0.05</v>
      </c>
      <c r="I174" s="54"/>
      <c r="J174" s="54"/>
      <c r="K174" s="54">
        <v>0.25</v>
      </c>
      <c r="L174" s="54">
        <v>8.25</v>
      </c>
      <c r="M174" s="54">
        <v>48.5</v>
      </c>
      <c r="N174" s="54">
        <v>14.25</v>
      </c>
      <c r="O174" s="54">
        <v>1.125</v>
      </c>
      <c r="P174" s="54">
        <v>0.25</v>
      </c>
    </row>
    <row r="175" spans="1:16" ht="24.95" customHeight="1" x14ac:dyDescent="0.25">
      <c r="A175" s="54"/>
      <c r="B175" s="66" t="s">
        <v>73</v>
      </c>
      <c r="C175" s="54">
        <v>200</v>
      </c>
      <c r="D175" s="54">
        <v>1.8</v>
      </c>
      <c r="E175" s="54">
        <v>0.4</v>
      </c>
      <c r="F175" s="54">
        <v>20.6</v>
      </c>
      <c r="G175" s="54">
        <v>80</v>
      </c>
      <c r="H175" s="54">
        <v>0.08</v>
      </c>
      <c r="I175" s="54">
        <v>120</v>
      </c>
      <c r="J175" s="54"/>
      <c r="K175" s="54">
        <v>0.4</v>
      </c>
      <c r="L175" s="54">
        <v>68</v>
      </c>
      <c r="M175" s="54">
        <v>46</v>
      </c>
      <c r="N175" s="54">
        <v>26</v>
      </c>
      <c r="O175" s="54">
        <v>0.6</v>
      </c>
      <c r="P175" s="54"/>
    </row>
    <row r="176" spans="1:16" s="12" customFormat="1" ht="24.95" customHeight="1" x14ac:dyDescent="0.25">
      <c r="A176" s="1" t="s">
        <v>29</v>
      </c>
      <c r="B176" s="1"/>
      <c r="C176" s="1">
        <v>935</v>
      </c>
      <c r="D176" s="1">
        <f>SUM(D168:D175)</f>
        <v>28.617999999999999</v>
      </c>
      <c r="E176" s="1">
        <f t="shared" ref="E176:P176" si="23">SUM(E168:E175)</f>
        <v>28.718999999999998</v>
      </c>
      <c r="F176" s="1">
        <f t="shared" si="23"/>
        <v>137.07499999999999</v>
      </c>
      <c r="G176" s="1">
        <f t="shared" si="23"/>
        <v>911.83500000000004</v>
      </c>
      <c r="H176" s="1">
        <f t="shared" si="23"/>
        <v>0.46100000000000008</v>
      </c>
      <c r="I176" s="1">
        <f t="shared" si="23"/>
        <v>138.34</v>
      </c>
      <c r="J176" s="1">
        <f t="shared" si="23"/>
        <v>66.900000000000006</v>
      </c>
      <c r="K176" s="1">
        <f t="shared" si="23"/>
        <v>10.64</v>
      </c>
      <c r="L176" s="1">
        <f t="shared" si="23"/>
        <v>168.054</v>
      </c>
      <c r="M176" s="1">
        <f t="shared" si="23"/>
        <v>383.935</v>
      </c>
      <c r="N176" s="1">
        <f t="shared" si="23"/>
        <v>126.586</v>
      </c>
      <c r="O176" s="1">
        <f t="shared" si="23"/>
        <v>6.3620000000000001</v>
      </c>
      <c r="P176" s="1">
        <f t="shared" si="23"/>
        <v>563.82000000000005</v>
      </c>
    </row>
    <row r="177" spans="1:16" s="12" customFormat="1" ht="24.95" customHeight="1" x14ac:dyDescent="0.25">
      <c r="A177" s="61" t="s">
        <v>474</v>
      </c>
      <c r="B177" s="61" t="s">
        <v>513</v>
      </c>
      <c r="C177" s="61">
        <f t="shared" ref="C177:P177" si="24">C166+C176</f>
        <v>1630</v>
      </c>
      <c r="D177" s="61">
        <f t="shared" si="24"/>
        <v>48.459000000000003</v>
      </c>
      <c r="E177" s="61">
        <f t="shared" si="24"/>
        <v>49.268000000000001</v>
      </c>
      <c r="F177" s="61">
        <f t="shared" si="24"/>
        <v>223.05399999999997</v>
      </c>
      <c r="G177" s="61">
        <f t="shared" si="24"/>
        <v>1523.3910000000001</v>
      </c>
      <c r="H177" s="61">
        <f t="shared" si="24"/>
        <v>0.84499999999999997</v>
      </c>
      <c r="I177" s="61">
        <f t="shared" si="24"/>
        <v>142.16200000000001</v>
      </c>
      <c r="J177" s="61">
        <f t="shared" si="24"/>
        <v>177.4</v>
      </c>
      <c r="K177" s="61">
        <f t="shared" si="24"/>
        <v>11.539000000000001</v>
      </c>
      <c r="L177" s="61">
        <f t="shared" si="24"/>
        <v>731.63199999999995</v>
      </c>
      <c r="M177" s="61">
        <f t="shared" si="24"/>
        <v>802.02299999999991</v>
      </c>
      <c r="N177" s="61">
        <f t="shared" si="24"/>
        <v>215.42599999999999</v>
      </c>
      <c r="O177" s="61">
        <f t="shared" si="24"/>
        <v>8.782</v>
      </c>
      <c r="P177" s="61">
        <f t="shared" si="24"/>
        <v>712.22</v>
      </c>
    </row>
    <row r="178" spans="1:16" s="12" customFormat="1" ht="24.95" customHeight="1" x14ac:dyDescent="0.25">
      <c r="A178" s="82"/>
      <c r="B178" s="90" t="s">
        <v>525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</row>
    <row r="179" spans="1:16" s="12" customFormat="1" ht="24.95" customHeight="1" x14ac:dyDescent="0.25">
      <c r="A179" s="82"/>
      <c r="B179" s="65" t="s">
        <v>466</v>
      </c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</row>
    <row r="180" spans="1:16" ht="24.95" customHeight="1" x14ac:dyDescent="0.25">
      <c r="A180" s="54">
        <v>222</v>
      </c>
      <c r="B180" s="81" t="s">
        <v>514</v>
      </c>
      <c r="C180" s="59" t="s">
        <v>515</v>
      </c>
      <c r="D180" s="54">
        <v>18.12</v>
      </c>
      <c r="E180" s="54">
        <v>14.18</v>
      </c>
      <c r="F180" s="54">
        <v>46.42</v>
      </c>
      <c r="G180" s="54">
        <v>386</v>
      </c>
      <c r="H180" s="54">
        <v>0.14000000000000001</v>
      </c>
      <c r="I180" s="54">
        <v>0.62</v>
      </c>
      <c r="J180" s="54">
        <v>83.4</v>
      </c>
      <c r="K180" s="54">
        <v>0.34399999999999997</v>
      </c>
      <c r="L180" s="54">
        <v>254.02</v>
      </c>
      <c r="M180" s="54">
        <v>281.14</v>
      </c>
      <c r="N180" s="54">
        <v>37.78</v>
      </c>
      <c r="O180" s="54">
        <v>1.1399999999999999</v>
      </c>
      <c r="P180" s="54">
        <v>92.96</v>
      </c>
    </row>
    <row r="181" spans="1:16" ht="24.95" customHeight="1" x14ac:dyDescent="0.25">
      <c r="A181" s="54">
        <v>379</v>
      </c>
      <c r="B181" s="66" t="s">
        <v>74</v>
      </c>
      <c r="C181" s="54">
        <v>200</v>
      </c>
      <c r="D181" s="54">
        <v>3.9</v>
      </c>
      <c r="E181" s="54">
        <v>3</v>
      </c>
      <c r="F181" s="54">
        <v>17.276</v>
      </c>
      <c r="G181" s="54">
        <v>107.88</v>
      </c>
      <c r="H181" s="54">
        <v>2.3E-2</v>
      </c>
      <c r="I181" s="54">
        <v>0.78400000000000003</v>
      </c>
      <c r="J181" s="54">
        <v>10</v>
      </c>
      <c r="K181" s="54"/>
      <c r="L181" s="54">
        <v>124.76600000000001</v>
      </c>
      <c r="M181" s="54">
        <v>90</v>
      </c>
      <c r="N181" s="54">
        <v>14</v>
      </c>
      <c r="O181" s="54">
        <v>0.14000000000000001</v>
      </c>
      <c r="P181" s="54">
        <v>22</v>
      </c>
    </row>
    <row r="182" spans="1:16" s="13" customFormat="1" ht="24.95" customHeight="1" x14ac:dyDescent="0.25">
      <c r="A182" s="55">
        <v>416</v>
      </c>
      <c r="B182" s="55" t="s">
        <v>487</v>
      </c>
      <c r="C182" s="55">
        <v>40</v>
      </c>
      <c r="D182" s="55">
        <v>5.2649999999999997</v>
      </c>
      <c r="E182" s="55">
        <v>5.69</v>
      </c>
      <c r="F182" s="55">
        <v>30.012</v>
      </c>
      <c r="G182" s="55">
        <v>114</v>
      </c>
      <c r="H182" s="55">
        <v>0.29299999999999998</v>
      </c>
      <c r="I182" s="55">
        <v>0.56000000000000005</v>
      </c>
      <c r="J182" s="55">
        <v>1.6</v>
      </c>
      <c r="K182" s="55">
        <v>2.323</v>
      </c>
      <c r="L182" s="55">
        <v>36.396999999999998</v>
      </c>
      <c r="M182" s="55">
        <v>72.864000000000004</v>
      </c>
      <c r="N182" s="55">
        <v>23.48</v>
      </c>
      <c r="O182" s="55">
        <v>0.625</v>
      </c>
      <c r="P182" s="55">
        <v>3.52</v>
      </c>
    </row>
    <row r="183" spans="1:16" s="13" customFormat="1" ht="24.95" customHeight="1" x14ac:dyDescent="0.25">
      <c r="A183" s="74"/>
      <c r="B183" s="66" t="s">
        <v>447</v>
      </c>
      <c r="C183" s="55">
        <v>200</v>
      </c>
      <c r="D183" s="55">
        <v>3</v>
      </c>
      <c r="E183" s="55">
        <v>1</v>
      </c>
      <c r="F183" s="55">
        <v>42</v>
      </c>
      <c r="G183" s="55">
        <v>192</v>
      </c>
      <c r="H183" s="55">
        <v>0.08</v>
      </c>
      <c r="I183" s="55">
        <v>20</v>
      </c>
      <c r="J183" s="55"/>
      <c r="K183" s="55">
        <v>0.8</v>
      </c>
      <c r="L183" s="55">
        <v>16</v>
      </c>
      <c r="M183" s="55">
        <v>56</v>
      </c>
      <c r="N183" s="55">
        <v>84</v>
      </c>
      <c r="O183" s="55">
        <v>1.2</v>
      </c>
      <c r="P183" s="55">
        <v>40</v>
      </c>
    </row>
    <row r="184" spans="1:16" s="13" customFormat="1" ht="24.95" customHeight="1" x14ac:dyDescent="0.25">
      <c r="A184" s="74"/>
      <c r="B184" s="56" t="s">
        <v>340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1:16" s="13" customFormat="1" ht="24.95" customHeight="1" x14ac:dyDescent="0.25">
      <c r="A185" s="57"/>
      <c r="B185" s="57" t="s">
        <v>82</v>
      </c>
      <c r="C185" s="57">
        <v>200</v>
      </c>
      <c r="D185" s="57">
        <v>5.8</v>
      </c>
      <c r="E185" s="57">
        <v>5</v>
      </c>
      <c r="F185" s="57">
        <v>9.6</v>
      </c>
      <c r="G185" s="57">
        <v>108</v>
      </c>
      <c r="H185" s="57">
        <v>0.04</v>
      </c>
      <c r="I185" s="57">
        <v>1.2</v>
      </c>
      <c r="J185" s="57">
        <v>20</v>
      </c>
      <c r="K185" s="57"/>
      <c r="L185" s="57">
        <v>240</v>
      </c>
      <c r="M185" s="57">
        <v>108</v>
      </c>
      <c r="N185" s="57">
        <v>28</v>
      </c>
      <c r="O185" s="57">
        <v>0.2</v>
      </c>
      <c r="P185" s="57">
        <v>44</v>
      </c>
    </row>
    <row r="186" spans="1:16" s="12" customFormat="1" ht="24.95" customHeight="1" x14ac:dyDescent="0.25">
      <c r="A186" s="1" t="s">
        <v>22</v>
      </c>
      <c r="B186" s="1"/>
      <c r="C186" s="1">
        <v>770</v>
      </c>
      <c r="D186" s="1">
        <f t="shared" ref="D186:P186" si="25">SUM(D180:D185)</f>
        <v>36.085000000000001</v>
      </c>
      <c r="E186" s="1">
        <f t="shared" si="25"/>
        <v>28.87</v>
      </c>
      <c r="F186" s="1">
        <f t="shared" si="25"/>
        <v>145.30799999999999</v>
      </c>
      <c r="G186" s="1">
        <f t="shared" si="25"/>
        <v>907.88</v>
      </c>
      <c r="H186" s="1">
        <f t="shared" si="25"/>
        <v>0.57599999999999996</v>
      </c>
      <c r="I186" s="1">
        <f t="shared" si="25"/>
        <v>23.163999999999998</v>
      </c>
      <c r="J186" s="1">
        <f t="shared" si="25"/>
        <v>115</v>
      </c>
      <c r="K186" s="1">
        <f t="shared" si="25"/>
        <v>3.4669999999999996</v>
      </c>
      <c r="L186" s="1">
        <f t="shared" si="25"/>
        <v>671.18299999999999</v>
      </c>
      <c r="M186" s="1">
        <f t="shared" si="25"/>
        <v>608.00400000000002</v>
      </c>
      <c r="N186" s="1">
        <f t="shared" si="25"/>
        <v>187.26</v>
      </c>
      <c r="O186" s="1">
        <f t="shared" si="25"/>
        <v>3.3049999999999997</v>
      </c>
      <c r="P186" s="1">
        <f t="shared" si="25"/>
        <v>202.48</v>
      </c>
    </row>
    <row r="187" spans="1:16" s="12" customFormat="1" ht="24.95" customHeight="1" x14ac:dyDescent="0.25">
      <c r="A187" s="69"/>
      <c r="B187" s="69" t="s">
        <v>467</v>
      </c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</row>
    <row r="188" spans="1:16" ht="24.95" customHeight="1" x14ac:dyDescent="0.25">
      <c r="A188" s="54"/>
      <c r="B188" s="66" t="s">
        <v>342</v>
      </c>
      <c r="C188" s="54">
        <v>60</v>
      </c>
      <c r="D188" s="54">
        <v>1.02</v>
      </c>
      <c r="E188" s="54">
        <v>5.4</v>
      </c>
      <c r="F188" s="54">
        <v>5.4</v>
      </c>
      <c r="G188" s="54">
        <v>81.599999999999994</v>
      </c>
      <c r="H188" s="54">
        <v>1.2E-2</v>
      </c>
      <c r="I188" s="54">
        <v>4.2</v>
      </c>
      <c r="J188" s="54"/>
      <c r="K188" s="54">
        <v>1.86</v>
      </c>
      <c r="L188" s="54">
        <v>24.6</v>
      </c>
      <c r="M188" s="54">
        <v>22.2</v>
      </c>
      <c r="N188" s="54">
        <v>9</v>
      </c>
      <c r="O188" s="54">
        <v>0.42</v>
      </c>
      <c r="P188" s="54"/>
    </row>
    <row r="189" spans="1:16" ht="24.95" customHeight="1" x14ac:dyDescent="0.25">
      <c r="A189" s="59" t="s">
        <v>366</v>
      </c>
      <c r="B189" s="54" t="s">
        <v>367</v>
      </c>
      <c r="C189" s="54">
        <v>200</v>
      </c>
      <c r="D189" s="54">
        <v>6.5650000000000004</v>
      </c>
      <c r="E189" s="54">
        <v>1.905</v>
      </c>
      <c r="F189" s="54">
        <v>11.414999999999999</v>
      </c>
      <c r="G189" s="54">
        <v>89.15</v>
      </c>
      <c r="H189" s="54">
        <v>0.13300000000000001</v>
      </c>
      <c r="I189" s="54">
        <v>14.225</v>
      </c>
      <c r="J189" s="54">
        <v>7.5</v>
      </c>
      <c r="K189" s="54">
        <v>0.46</v>
      </c>
      <c r="L189" s="54">
        <v>18.28</v>
      </c>
      <c r="M189" s="54">
        <v>94.25</v>
      </c>
      <c r="N189" s="54">
        <v>24.07</v>
      </c>
      <c r="O189" s="54">
        <v>0.84399999999999997</v>
      </c>
      <c r="P189" s="54">
        <v>1.95</v>
      </c>
    </row>
    <row r="190" spans="1:16" ht="24.95" customHeight="1" x14ac:dyDescent="0.25">
      <c r="A190" s="54">
        <v>259</v>
      </c>
      <c r="B190" s="81" t="s">
        <v>75</v>
      </c>
      <c r="C190" s="54">
        <v>200</v>
      </c>
      <c r="D190" s="54">
        <v>16.2</v>
      </c>
      <c r="E190" s="54">
        <v>18.09</v>
      </c>
      <c r="F190" s="54">
        <v>16.579999999999998</v>
      </c>
      <c r="G190" s="54">
        <v>295</v>
      </c>
      <c r="H190" s="54">
        <v>0.12</v>
      </c>
      <c r="I190" s="54">
        <v>6.76</v>
      </c>
      <c r="J190" s="54"/>
      <c r="K190" s="54">
        <v>2.73</v>
      </c>
      <c r="L190" s="54">
        <v>30.5</v>
      </c>
      <c r="M190" s="54">
        <v>205.75</v>
      </c>
      <c r="N190" s="54">
        <v>42.48</v>
      </c>
      <c r="O190" s="54">
        <v>3.86</v>
      </c>
      <c r="P190" s="54">
        <v>15</v>
      </c>
    </row>
    <row r="191" spans="1:16" ht="24.95" customHeight="1" x14ac:dyDescent="0.25">
      <c r="A191" s="54">
        <v>350</v>
      </c>
      <c r="B191" s="66" t="s">
        <v>36</v>
      </c>
      <c r="C191" s="54">
        <v>200</v>
      </c>
      <c r="D191" s="54">
        <v>0.29699999999999999</v>
      </c>
      <c r="E191" s="54">
        <v>4.8000000000000001E-2</v>
      </c>
      <c r="F191" s="54">
        <v>22.518000000000001</v>
      </c>
      <c r="G191" s="54">
        <v>92.13</v>
      </c>
      <c r="H191" s="54">
        <v>0.37</v>
      </c>
      <c r="I191" s="54">
        <v>6.76</v>
      </c>
      <c r="J191" s="54"/>
      <c r="K191" s="54">
        <v>7.1999999999999995E-2</v>
      </c>
      <c r="L191" s="54">
        <v>28.69</v>
      </c>
      <c r="M191" s="54">
        <v>7.2</v>
      </c>
      <c r="N191" s="54">
        <v>6.24</v>
      </c>
      <c r="O191" s="54">
        <v>0.156</v>
      </c>
      <c r="P191" s="54">
        <v>4.08</v>
      </c>
    </row>
    <row r="192" spans="1:16" ht="24.95" customHeight="1" x14ac:dyDescent="0.25">
      <c r="A192" s="54"/>
      <c r="B192" s="66" t="s">
        <v>27</v>
      </c>
      <c r="C192" s="54">
        <v>20</v>
      </c>
      <c r="D192" s="54">
        <v>1.58</v>
      </c>
      <c r="E192" s="54">
        <v>0.2</v>
      </c>
      <c r="F192" s="54">
        <v>9.66</v>
      </c>
      <c r="G192" s="54">
        <v>47</v>
      </c>
      <c r="H192" s="54">
        <v>3.2000000000000001E-2</v>
      </c>
      <c r="I192" s="54"/>
      <c r="J192" s="54"/>
      <c r="K192" s="54">
        <v>0.26</v>
      </c>
      <c r="L192" s="54">
        <v>4.5999999999999996</v>
      </c>
      <c r="M192" s="54">
        <v>17.399999999999999</v>
      </c>
      <c r="N192" s="54">
        <v>6.6</v>
      </c>
      <c r="O192" s="54">
        <v>0.4</v>
      </c>
      <c r="P192" s="54"/>
    </row>
    <row r="193" spans="1:16" ht="24.95" customHeight="1" x14ac:dyDescent="0.25">
      <c r="A193" s="54"/>
      <c r="B193" s="66" t="s">
        <v>28</v>
      </c>
      <c r="C193" s="54">
        <v>25</v>
      </c>
      <c r="D193" s="54">
        <v>1.65</v>
      </c>
      <c r="E193" s="54">
        <v>0.3</v>
      </c>
      <c r="F193" s="54">
        <v>8.35</v>
      </c>
      <c r="G193" s="54">
        <v>43.5</v>
      </c>
      <c r="H193" s="54">
        <v>0.05</v>
      </c>
      <c r="I193" s="54"/>
      <c r="J193" s="54"/>
      <c r="K193" s="54">
        <v>0.25</v>
      </c>
      <c r="L193" s="54">
        <v>8.25</v>
      </c>
      <c r="M193" s="54">
        <v>48.5</v>
      </c>
      <c r="N193" s="54">
        <v>14.25</v>
      </c>
      <c r="O193" s="54">
        <v>1.125</v>
      </c>
      <c r="P193" s="54">
        <v>0.25</v>
      </c>
    </row>
    <row r="194" spans="1:16" s="12" customFormat="1" ht="24.95" customHeight="1" x14ac:dyDescent="0.25">
      <c r="A194" s="1" t="s">
        <v>29</v>
      </c>
      <c r="B194" s="1"/>
      <c r="C194" s="1">
        <f t="shared" ref="C194:P194" si="26">SUM(C188:C193)</f>
        <v>705</v>
      </c>
      <c r="D194" s="1">
        <f t="shared" si="26"/>
        <v>27.311999999999998</v>
      </c>
      <c r="E194" s="1">
        <f t="shared" si="26"/>
        <v>25.942999999999998</v>
      </c>
      <c r="F194" s="1">
        <f t="shared" si="26"/>
        <v>73.922999999999988</v>
      </c>
      <c r="G194" s="1">
        <f t="shared" si="26"/>
        <v>648.38</v>
      </c>
      <c r="H194" s="1">
        <f t="shared" si="26"/>
        <v>0.71700000000000008</v>
      </c>
      <c r="I194" s="1">
        <f t="shared" si="26"/>
        <v>31.945</v>
      </c>
      <c r="J194" s="1">
        <f t="shared" si="26"/>
        <v>7.5</v>
      </c>
      <c r="K194" s="1">
        <f t="shared" si="26"/>
        <v>5.6320000000000006</v>
      </c>
      <c r="L194" s="1">
        <f t="shared" si="26"/>
        <v>114.91999999999999</v>
      </c>
      <c r="M194" s="1">
        <f t="shared" si="26"/>
        <v>395.29999999999995</v>
      </c>
      <c r="N194" s="1">
        <f t="shared" si="26"/>
        <v>102.63999999999999</v>
      </c>
      <c r="O194" s="1">
        <f t="shared" si="26"/>
        <v>6.8049999999999997</v>
      </c>
      <c r="P194" s="1">
        <f t="shared" si="26"/>
        <v>21.28</v>
      </c>
    </row>
    <row r="195" spans="1:16" ht="24.95" customHeight="1" x14ac:dyDescent="0.25">
      <c r="A195" s="61" t="s">
        <v>473</v>
      </c>
      <c r="B195" s="61"/>
      <c r="C195" s="61">
        <f t="shared" ref="C195:P195" si="27">C186+C194</f>
        <v>1475</v>
      </c>
      <c r="D195" s="61">
        <f t="shared" si="27"/>
        <v>63.396999999999998</v>
      </c>
      <c r="E195" s="61">
        <f t="shared" si="27"/>
        <v>54.813000000000002</v>
      </c>
      <c r="F195" s="61">
        <f t="shared" si="27"/>
        <v>219.23099999999999</v>
      </c>
      <c r="G195" s="61">
        <f t="shared" si="27"/>
        <v>1556.26</v>
      </c>
      <c r="H195" s="61">
        <f t="shared" si="27"/>
        <v>1.2930000000000001</v>
      </c>
      <c r="I195" s="61">
        <f t="shared" si="27"/>
        <v>55.108999999999995</v>
      </c>
      <c r="J195" s="61">
        <f t="shared" si="27"/>
        <v>122.5</v>
      </c>
      <c r="K195" s="61">
        <f t="shared" si="27"/>
        <v>9.0990000000000002</v>
      </c>
      <c r="L195" s="61">
        <f t="shared" si="27"/>
        <v>786.10299999999995</v>
      </c>
      <c r="M195" s="61">
        <f t="shared" si="27"/>
        <v>1003.304</v>
      </c>
      <c r="N195" s="61">
        <f t="shared" si="27"/>
        <v>289.89999999999998</v>
      </c>
      <c r="O195" s="61">
        <f t="shared" si="27"/>
        <v>10.11</v>
      </c>
      <c r="P195" s="61">
        <f t="shared" si="27"/>
        <v>223.76</v>
      </c>
    </row>
    <row r="196" spans="1:16" ht="24.95" customHeight="1" x14ac:dyDescent="0.25">
      <c r="A196" s="64"/>
      <c r="B196" s="90" t="s">
        <v>527</v>
      </c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spans="1:16" ht="24.95" customHeight="1" x14ac:dyDescent="0.25">
      <c r="A197" s="82"/>
      <c r="B197" s="65" t="s">
        <v>466</v>
      </c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</row>
    <row r="198" spans="1:16" ht="24.95" customHeight="1" x14ac:dyDescent="0.25">
      <c r="A198" s="55">
        <v>71</v>
      </c>
      <c r="B198" s="66" t="s">
        <v>32</v>
      </c>
      <c r="C198" s="55">
        <v>20</v>
      </c>
      <c r="D198" s="67">
        <v>0.13999999999999999</v>
      </c>
      <c r="E198" s="67">
        <v>3.3333333333333333E-2</v>
      </c>
      <c r="F198" s="67">
        <v>0.37999999999999995</v>
      </c>
      <c r="G198" s="67">
        <v>2.1999999999999997</v>
      </c>
      <c r="H198" s="68">
        <v>5.9999999999999993E-3</v>
      </c>
      <c r="I198" s="68">
        <v>1.4000000000000001</v>
      </c>
      <c r="J198" s="68">
        <v>0</v>
      </c>
      <c r="K198" s="68">
        <v>0.02</v>
      </c>
      <c r="L198" s="68">
        <v>3.4</v>
      </c>
      <c r="M198" s="68">
        <v>6</v>
      </c>
      <c r="N198" s="68">
        <v>2.8000000000000003</v>
      </c>
      <c r="O198" s="68">
        <v>9.9999999999999992E-2</v>
      </c>
      <c r="P198" s="68">
        <v>2</v>
      </c>
    </row>
    <row r="199" spans="1:16" ht="30" customHeight="1" x14ac:dyDescent="0.25">
      <c r="A199" s="54" t="s">
        <v>50</v>
      </c>
      <c r="B199" s="66" t="s">
        <v>51</v>
      </c>
      <c r="C199" s="54">
        <v>80</v>
      </c>
      <c r="D199" s="54">
        <v>13.574</v>
      </c>
      <c r="E199" s="54">
        <v>7.2629999999999999</v>
      </c>
      <c r="F199" s="54">
        <v>1.075</v>
      </c>
      <c r="G199" s="54">
        <v>112.15600000000001</v>
      </c>
      <c r="H199" s="54">
        <v>6.5000000000000002E-2</v>
      </c>
      <c r="I199" s="54">
        <v>1.236</v>
      </c>
      <c r="J199" s="54">
        <v>49</v>
      </c>
      <c r="K199" s="54">
        <v>0.26200000000000001</v>
      </c>
      <c r="L199" s="54">
        <v>21.14</v>
      </c>
      <c r="M199" s="54">
        <v>104.3</v>
      </c>
      <c r="N199" s="54">
        <v>12.59</v>
      </c>
      <c r="O199" s="54">
        <v>0.84699999999999998</v>
      </c>
      <c r="P199" s="54">
        <v>51.63</v>
      </c>
    </row>
    <row r="200" spans="1:16" ht="24.95" customHeight="1" x14ac:dyDescent="0.25">
      <c r="A200" s="54">
        <v>377</v>
      </c>
      <c r="B200" s="66" t="s">
        <v>42</v>
      </c>
      <c r="C200" s="54">
        <v>150</v>
      </c>
      <c r="D200" s="54">
        <v>5.65</v>
      </c>
      <c r="E200" s="54">
        <v>4.2880000000000003</v>
      </c>
      <c r="F200" s="54">
        <v>36.020000000000003</v>
      </c>
      <c r="G200" s="54">
        <v>205.42500000000001</v>
      </c>
      <c r="H200" s="54">
        <v>8.6999999999999994E-2</v>
      </c>
      <c r="I200" s="54"/>
      <c r="J200" s="54">
        <v>20</v>
      </c>
      <c r="K200" s="54">
        <v>0.81499999999999995</v>
      </c>
      <c r="L200" s="54">
        <v>11.994</v>
      </c>
      <c r="M200" s="54">
        <v>46.094999999999999</v>
      </c>
      <c r="N200" s="54">
        <v>8.2260000000000009</v>
      </c>
      <c r="O200" s="54">
        <v>0.83499999999999996</v>
      </c>
      <c r="P200" s="54">
        <v>22.5</v>
      </c>
    </row>
    <row r="201" spans="1:16" ht="24.95" customHeight="1" x14ac:dyDescent="0.25">
      <c r="A201" s="54"/>
      <c r="B201" s="66" t="s">
        <v>17</v>
      </c>
      <c r="C201" s="54">
        <v>207</v>
      </c>
      <c r="D201" s="54">
        <v>6.3E-2</v>
      </c>
      <c r="E201" s="54">
        <v>7.0000000000000001E-3</v>
      </c>
      <c r="F201" s="54">
        <v>12.189</v>
      </c>
      <c r="G201" s="54">
        <v>50.271999999999998</v>
      </c>
      <c r="H201" s="54">
        <v>4.0000000000000001E-3</v>
      </c>
      <c r="I201" s="54">
        <v>2.9</v>
      </c>
      <c r="J201" s="54"/>
      <c r="K201" s="54">
        <v>1.4E-2</v>
      </c>
      <c r="L201" s="54">
        <v>7.75</v>
      </c>
      <c r="M201" s="54">
        <v>9.7799999999999994</v>
      </c>
      <c r="N201" s="54">
        <v>5.24</v>
      </c>
      <c r="O201" s="54">
        <v>0.89800000000000002</v>
      </c>
      <c r="P201" s="54">
        <v>0.14000000000000001</v>
      </c>
    </row>
    <row r="202" spans="1:16" ht="24.95" customHeight="1" x14ac:dyDescent="0.25">
      <c r="A202" s="54"/>
      <c r="B202" s="66" t="s">
        <v>27</v>
      </c>
      <c r="C202" s="54">
        <v>25</v>
      </c>
      <c r="D202" s="54">
        <v>1.9750000000000001</v>
      </c>
      <c r="E202" s="54">
        <v>0.25</v>
      </c>
      <c r="F202" s="54">
        <v>12.074999999999999</v>
      </c>
      <c r="G202" s="54">
        <v>58.75</v>
      </c>
      <c r="H202" s="54">
        <v>0.04</v>
      </c>
      <c r="I202" s="54"/>
      <c r="J202" s="54"/>
      <c r="K202" s="54">
        <v>0.32500000000000001</v>
      </c>
      <c r="L202" s="54">
        <v>5.75</v>
      </c>
      <c r="M202" s="54">
        <v>21.75</v>
      </c>
      <c r="N202" s="54">
        <v>8.25</v>
      </c>
      <c r="O202" s="54">
        <v>0.5</v>
      </c>
      <c r="P202" s="54"/>
    </row>
    <row r="203" spans="1:16" ht="24.95" customHeight="1" x14ac:dyDescent="0.25">
      <c r="A203" s="41"/>
      <c r="B203" s="54" t="s">
        <v>56</v>
      </c>
      <c r="C203" s="54">
        <v>150</v>
      </c>
      <c r="D203" s="54">
        <v>0.6</v>
      </c>
      <c r="E203" s="54">
        <v>0.45</v>
      </c>
      <c r="F203" s="54">
        <v>15.45</v>
      </c>
      <c r="G203" s="54">
        <v>70.5</v>
      </c>
      <c r="H203" s="54">
        <v>0.03</v>
      </c>
      <c r="I203" s="54">
        <v>7.5</v>
      </c>
      <c r="J203" s="54">
        <v>15.45</v>
      </c>
      <c r="K203" s="54">
        <v>0.6</v>
      </c>
      <c r="L203" s="54">
        <v>28.5</v>
      </c>
      <c r="M203" s="54">
        <v>24</v>
      </c>
      <c r="N203" s="54">
        <v>18</v>
      </c>
      <c r="O203" s="54">
        <v>3.45</v>
      </c>
      <c r="P203" s="54"/>
    </row>
    <row r="204" spans="1:16" ht="24.95" customHeight="1" x14ac:dyDescent="0.25">
      <c r="A204" s="41"/>
      <c r="B204" s="56" t="s">
        <v>340</v>
      </c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</row>
    <row r="205" spans="1:16" ht="24.95" customHeight="1" x14ac:dyDescent="0.25">
      <c r="A205" s="57"/>
      <c r="B205" s="57" t="s">
        <v>82</v>
      </c>
      <c r="C205" s="57">
        <v>200</v>
      </c>
      <c r="D205" s="57">
        <v>5.8</v>
      </c>
      <c r="E205" s="57">
        <v>5</v>
      </c>
      <c r="F205" s="57">
        <v>9.6</v>
      </c>
      <c r="G205" s="57">
        <v>108</v>
      </c>
      <c r="H205" s="57">
        <v>0.04</v>
      </c>
      <c r="I205" s="57">
        <v>1.2</v>
      </c>
      <c r="J205" s="57">
        <v>20</v>
      </c>
      <c r="K205" s="57"/>
      <c r="L205" s="57">
        <v>240</v>
      </c>
      <c r="M205" s="57">
        <v>108</v>
      </c>
      <c r="N205" s="57">
        <v>28</v>
      </c>
      <c r="O205" s="57">
        <v>0.2</v>
      </c>
      <c r="P205" s="57">
        <v>44</v>
      </c>
    </row>
    <row r="206" spans="1:16" ht="24.95" customHeight="1" x14ac:dyDescent="0.25">
      <c r="A206" s="1" t="s">
        <v>22</v>
      </c>
      <c r="B206" s="1"/>
      <c r="C206" s="1">
        <f>SUM(C198:C205)</f>
        <v>832</v>
      </c>
      <c r="D206" s="1">
        <f t="shared" ref="D206:P206" si="28">SUM(D198:D205)</f>
        <v>27.802000000000003</v>
      </c>
      <c r="E206" s="1">
        <f t="shared" si="28"/>
        <v>17.291333333333334</v>
      </c>
      <c r="F206" s="1">
        <f t="shared" si="28"/>
        <v>86.789000000000001</v>
      </c>
      <c r="G206" s="1">
        <f t="shared" si="28"/>
        <v>607.303</v>
      </c>
      <c r="H206" s="1">
        <f t="shared" si="28"/>
        <v>0.27200000000000002</v>
      </c>
      <c r="I206" s="1">
        <f t="shared" si="28"/>
        <v>14.235999999999999</v>
      </c>
      <c r="J206" s="1">
        <f t="shared" si="28"/>
        <v>104.45</v>
      </c>
      <c r="K206" s="1">
        <f t="shared" si="28"/>
        <v>2.036</v>
      </c>
      <c r="L206" s="1">
        <f t="shared" si="28"/>
        <v>318.53399999999999</v>
      </c>
      <c r="M206" s="1">
        <f t="shared" si="28"/>
        <v>319.92499999999995</v>
      </c>
      <c r="N206" s="1">
        <f t="shared" si="28"/>
        <v>83.105999999999995</v>
      </c>
      <c r="O206" s="1">
        <f t="shared" si="28"/>
        <v>6.830000000000001</v>
      </c>
      <c r="P206" s="1">
        <f t="shared" si="28"/>
        <v>120.27</v>
      </c>
    </row>
    <row r="207" spans="1:16" s="12" customFormat="1" ht="24.95" customHeight="1" x14ac:dyDescent="0.25">
      <c r="A207" s="69"/>
      <c r="B207" s="69" t="s">
        <v>467</v>
      </c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</row>
    <row r="208" spans="1:16" s="12" customFormat="1" ht="24.95" customHeight="1" x14ac:dyDescent="0.25">
      <c r="A208" s="85">
        <v>59</v>
      </c>
      <c r="B208" s="54" t="s">
        <v>52</v>
      </c>
      <c r="C208" s="54">
        <v>60</v>
      </c>
      <c r="D208" s="54">
        <v>0.64100000000000001</v>
      </c>
      <c r="E208" s="54">
        <v>0.10100000000000001</v>
      </c>
      <c r="F208" s="54">
        <v>10.465</v>
      </c>
      <c r="G208" s="54">
        <v>46.27</v>
      </c>
      <c r="H208" s="54">
        <v>3.1E-2</v>
      </c>
      <c r="I208" s="54">
        <v>3.65</v>
      </c>
      <c r="J208" s="54"/>
      <c r="K208" s="54">
        <v>0.20799999999999999</v>
      </c>
      <c r="L208" s="54">
        <v>14.39</v>
      </c>
      <c r="M208" s="54">
        <v>26.29</v>
      </c>
      <c r="N208" s="54">
        <v>18.36</v>
      </c>
      <c r="O208" s="54">
        <v>0.64100000000000001</v>
      </c>
      <c r="P208" s="54">
        <v>904.2</v>
      </c>
    </row>
    <row r="209" spans="1:16" s="12" customFormat="1" ht="24.95" customHeight="1" x14ac:dyDescent="0.25">
      <c r="A209" s="54">
        <v>103</v>
      </c>
      <c r="B209" s="54" t="s">
        <v>53</v>
      </c>
      <c r="C209" s="54">
        <v>200</v>
      </c>
      <c r="D209" s="54">
        <v>2.87</v>
      </c>
      <c r="E209" s="54">
        <v>3.4569999999999999</v>
      </c>
      <c r="F209" s="54">
        <v>20.785</v>
      </c>
      <c r="G209" s="54">
        <v>126.12</v>
      </c>
      <c r="H209" s="54">
        <v>0.11799999999999999</v>
      </c>
      <c r="I209" s="54">
        <v>16.5</v>
      </c>
      <c r="J209" s="54"/>
      <c r="K209" s="54">
        <v>1.605</v>
      </c>
      <c r="L209" s="54">
        <v>17.96</v>
      </c>
      <c r="M209" s="54">
        <v>64.123000000000005</v>
      </c>
      <c r="N209" s="54">
        <v>24.215</v>
      </c>
      <c r="O209" s="54">
        <v>1.0069999999999999</v>
      </c>
      <c r="P209" s="54">
        <v>202.25</v>
      </c>
    </row>
    <row r="210" spans="1:16" s="12" customFormat="1" ht="24.95" customHeight="1" x14ac:dyDescent="0.25">
      <c r="A210" s="54">
        <v>255</v>
      </c>
      <c r="B210" s="54" t="s">
        <v>501</v>
      </c>
      <c r="C210" s="59" t="s">
        <v>497</v>
      </c>
      <c r="D210" s="54">
        <v>13.26</v>
      </c>
      <c r="E210" s="54">
        <v>11.23</v>
      </c>
      <c r="F210" s="54">
        <v>3.52</v>
      </c>
      <c r="G210" s="54">
        <v>185</v>
      </c>
      <c r="H210" s="54">
        <v>0.2</v>
      </c>
      <c r="I210" s="54">
        <v>8.4499999999999993</v>
      </c>
      <c r="J210" s="54">
        <v>5782</v>
      </c>
      <c r="K210" s="54">
        <v>0.70899999999999996</v>
      </c>
      <c r="L210" s="54">
        <v>33.24</v>
      </c>
      <c r="M210" s="54">
        <v>239.32</v>
      </c>
      <c r="N210" s="54">
        <v>17.47</v>
      </c>
      <c r="O210" s="54">
        <v>5</v>
      </c>
      <c r="P210" s="54">
        <v>6216.1</v>
      </c>
    </row>
    <row r="211" spans="1:16" s="12" customFormat="1" ht="24.95" customHeight="1" x14ac:dyDescent="0.25">
      <c r="A211" s="54">
        <v>128</v>
      </c>
      <c r="B211" s="54" t="s">
        <v>39</v>
      </c>
      <c r="C211" s="54">
        <v>150</v>
      </c>
      <c r="D211" s="54">
        <v>3.339</v>
      </c>
      <c r="E211" s="54">
        <v>4.0030000000000001</v>
      </c>
      <c r="F211" s="54">
        <v>22.672000000000001</v>
      </c>
      <c r="G211" s="54">
        <v>140.49600000000001</v>
      </c>
      <c r="H211" s="54">
        <v>0.16300000000000001</v>
      </c>
      <c r="I211" s="54">
        <v>26.538</v>
      </c>
      <c r="J211" s="54">
        <v>18.3</v>
      </c>
      <c r="K211" s="54">
        <v>0.17199999999999999</v>
      </c>
      <c r="L211" s="54">
        <v>49.12</v>
      </c>
      <c r="M211" s="54">
        <v>99.96</v>
      </c>
      <c r="N211" s="54">
        <v>34.020000000000003</v>
      </c>
      <c r="O211" s="54">
        <v>1.2769999999999999</v>
      </c>
      <c r="P211" s="54">
        <v>27.02</v>
      </c>
    </row>
    <row r="212" spans="1:16" s="12" customFormat="1" ht="24.95" customHeight="1" x14ac:dyDescent="0.25">
      <c r="A212" s="54">
        <v>350</v>
      </c>
      <c r="B212" s="54" t="s">
        <v>36</v>
      </c>
      <c r="C212" s="54">
        <v>200</v>
      </c>
      <c r="D212" s="54">
        <v>0.29699999999999999</v>
      </c>
      <c r="E212" s="54">
        <v>4.8000000000000001E-2</v>
      </c>
      <c r="F212" s="54">
        <v>22.518000000000001</v>
      </c>
      <c r="G212" s="54">
        <v>92.13</v>
      </c>
      <c r="H212" s="54">
        <v>7.0000000000000001E-3</v>
      </c>
      <c r="I212" s="54">
        <v>3.6</v>
      </c>
      <c r="J212" s="54"/>
      <c r="K212" s="54">
        <v>7.1999999999999995E-2</v>
      </c>
      <c r="L212" s="54">
        <v>12.48</v>
      </c>
      <c r="M212" s="54">
        <v>7.2</v>
      </c>
      <c r="N212" s="54">
        <v>6.24</v>
      </c>
      <c r="O212" s="54">
        <v>0.156</v>
      </c>
      <c r="P212" s="54">
        <v>4.08</v>
      </c>
    </row>
    <row r="213" spans="1:16" s="12" customFormat="1" ht="24.95" customHeight="1" x14ac:dyDescent="0.25">
      <c r="A213" s="54"/>
      <c r="B213" s="54" t="s">
        <v>27</v>
      </c>
      <c r="C213" s="54">
        <v>20</v>
      </c>
      <c r="D213" s="54">
        <v>1.58</v>
      </c>
      <c r="E213" s="54">
        <v>0.2</v>
      </c>
      <c r="F213" s="54">
        <v>9.66</v>
      </c>
      <c r="G213" s="54">
        <v>47</v>
      </c>
      <c r="H213" s="54">
        <v>3.2000000000000001E-2</v>
      </c>
      <c r="I213" s="54"/>
      <c r="J213" s="54"/>
      <c r="K213" s="54">
        <v>0.26</v>
      </c>
      <c r="L213" s="54">
        <v>4.5999999999999996</v>
      </c>
      <c r="M213" s="54">
        <v>17.399999999999999</v>
      </c>
      <c r="N213" s="54">
        <v>6.6</v>
      </c>
      <c r="O213" s="54">
        <v>0.4</v>
      </c>
      <c r="P213" s="54"/>
    </row>
    <row r="214" spans="1:16" s="12" customFormat="1" ht="24.95" customHeight="1" x14ac:dyDescent="0.25">
      <c r="A214" s="54"/>
      <c r="B214" s="54" t="s">
        <v>28</v>
      </c>
      <c r="C214" s="54">
        <v>25</v>
      </c>
      <c r="D214" s="54">
        <v>1.65</v>
      </c>
      <c r="E214" s="54">
        <v>0.3</v>
      </c>
      <c r="F214" s="54">
        <v>8.35</v>
      </c>
      <c r="G214" s="54">
        <v>43.5</v>
      </c>
      <c r="H214" s="54">
        <v>0.05</v>
      </c>
      <c r="I214" s="54"/>
      <c r="J214" s="54"/>
      <c r="K214" s="54">
        <v>0.25</v>
      </c>
      <c r="L214" s="54">
        <v>8.25</v>
      </c>
      <c r="M214" s="54">
        <v>48.5</v>
      </c>
      <c r="N214" s="54">
        <v>14.25</v>
      </c>
      <c r="O214" s="54">
        <v>1.125</v>
      </c>
      <c r="P214" s="54">
        <v>0.25</v>
      </c>
    </row>
    <row r="215" spans="1:16" s="12" customFormat="1" ht="24.95" customHeight="1" x14ac:dyDescent="0.25">
      <c r="A215" s="41"/>
      <c r="B215" s="54" t="s">
        <v>56</v>
      </c>
      <c r="C215" s="54">
        <v>150</v>
      </c>
      <c r="D215" s="54">
        <v>0.6</v>
      </c>
      <c r="E215" s="54">
        <v>0.45</v>
      </c>
      <c r="F215" s="54">
        <v>15.45</v>
      </c>
      <c r="G215" s="54">
        <v>70.5</v>
      </c>
      <c r="H215" s="54">
        <v>0.03</v>
      </c>
      <c r="I215" s="54">
        <v>7.5</v>
      </c>
      <c r="J215" s="54">
        <v>15.45</v>
      </c>
      <c r="K215" s="54">
        <v>0.6</v>
      </c>
      <c r="L215" s="54">
        <v>28.5</v>
      </c>
      <c r="M215" s="54">
        <v>24</v>
      </c>
      <c r="N215" s="54">
        <v>18</v>
      </c>
      <c r="O215" s="54">
        <v>3.45</v>
      </c>
      <c r="P215" s="54"/>
    </row>
    <row r="216" spans="1:16" s="12" customFormat="1" ht="24.95" customHeight="1" x14ac:dyDescent="0.25">
      <c r="A216" s="1" t="s">
        <v>29</v>
      </c>
      <c r="B216" s="1"/>
      <c r="C216" s="1">
        <v>905</v>
      </c>
      <c r="D216" s="1">
        <f>SUM(D208:D214)</f>
        <v>23.637</v>
      </c>
      <c r="E216" s="1">
        <f t="shared" ref="E216:P216" si="29">SUM(E208:E214)</f>
        <v>19.338999999999999</v>
      </c>
      <c r="F216" s="1">
        <f t="shared" si="29"/>
        <v>97.97</v>
      </c>
      <c r="G216" s="1">
        <f>SUM(G208:G215)</f>
        <v>751.01599999999996</v>
      </c>
      <c r="H216" s="1">
        <f t="shared" si="29"/>
        <v>0.60100000000000009</v>
      </c>
      <c r="I216" s="1">
        <f t="shared" si="29"/>
        <v>58.738</v>
      </c>
      <c r="J216" s="1">
        <f t="shared" si="29"/>
        <v>5800.3</v>
      </c>
      <c r="K216" s="1">
        <f t="shared" si="29"/>
        <v>3.2759999999999998</v>
      </c>
      <c r="L216" s="1">
        <f t="shared" si="29"/>
        <v>140.04000000000002</v>
      </c>
      <c r="M216" s="1">
        <f t="shared" si="29"/>
        <v>502.79299999999995</v>
      </c>
      <c r="N216" s="1">
        <f t="shared" si="29"/>
        <v>121.15499999999999</v>
      </c>
      <c r="O216" s="1">
        <f t="shared" si="29"/>
        <v>9.6059999999999999</v>
      </c>
      <c r="P216" s="1">
        <f t="shared" si="29"/>
        <v>7353.9000000000005</v>
      </c>
    </row>
    <row r="217" spans="1:16" s="12" customFormat="1" ht="24.95" customHeight="1" x14ac:dyDescent="0.25">
      <c r="A217" s="61" t="s">
        <v>472</v>
      </c>
      <c r="B217" s="61"/>
      <c r="C217" s="72">
        <f>SUM(C206+C216)</f>
        <v>1737</v>
      </c>
      <c r="D217" s="61">
        <f t="shared" ref="D217:P217" si="30">SUM(D206+D216)</f>
        <v>51.439000000000007</v>
      </c>
      <c r="E217" s="61">
        <f t="shared" si="30"/>
        <v>36.630333333333333</v>
      </c>
      <c r="F217" s="61">
        <f t="shared" si="30"/>
        <v>184.75900000000001</v>
      </c>
      <c r="G217" s="61">
        <f t="shared" si="30"/>
        <v>1358.319</v>
      </c>
      <c r="H217" s="61">
        <f t="shared" si="30"/>
        <v>0.87300000000000011</v>
      </c>
      <c r="I217" s="61">
        <f t="shared" si="30"/>
        <v>72.974000000000004</v>
      </c>
      <c r="J217" s="61">
        <f t="shared" si="30"/>
        <v>5904.75</v>
      </c>
      <c r="K217" s="61">
        <f t="shared" si="30"/>
        <v>5.3119999999999994</v>
      </c>
      <c r="L217" s="61">
        <f t="shared" si="30"/>
        <v>458.57400000000001</v>
      </c>
      <c r="M217" s="61">
        <f t="shared" si="30"/>
        <v>822.71799999999985</v>
      </c>
      <c r="N217" s="61">
        <f t="shared" si="30"/>
        <v>204.26099999999997</v>
      </c>
      <c r="O217" s="61">
        <f t="shared" si="30"/>
        <v>16.436</v>
      </c>
      <c r="P217" s="61">
        <f t="shared" si="30"/>
        <v>7474.170000000001</v>
      </c>
    </row>
    <row r="218" spans="1:16" s="12" customFormat="1" ht="24.95" customHeight="1" x14ac:dyDescent="0.25">
      <c r="A218" s="62" t="s">
        <v>528</v>
      </c>
      <c r="B218" s="62"/>
      <c r="C218" s="73">
        <f>SUM(C136+C156+C177+C195+C217)</f>
        <v>7814</v>
      </c>
      <c r="D218" s="73">
        <f t="shared" ref="D218:P218" si="31">SUM(D136+D156+D177+D195+D217)</f>
        <v>245.226</v>
      </c>
      <c r="E218" s="73">
        <f t="shared" si="31"/>
        <v>226.08833333333337</v>
      </c>
      <c r="F218" s="73">
        <f t="shared" si="31"/>
        <v>971.89</v>
      </c>
      <c r="G218" s="73">
        <f t="shared" si="31"/>
        <v>7028.24</v>
      </c>
      <c r="H218" s="73">
        <f t="shared" si="31"/>
        <v>4.3159999999999998</v>
      </c>
      <c r="I218" s="73">
        <f t="shared" si="31"/>
        <v>356.34399999999999</v>
      </c>
      <c r="J218" s="73">
        <f t="shared" si="31"/>
        <v>6487.27</v>
      </c>
      <c r="K218" s="73">
        <f t="shared" si="31"/>
        <v>43.692</v>
      </c>
      <c r="L218" s="73">
        <f t="shared" si="31"/>
        <v>3177.1870000000004</v>
      </c>
      <c r="M218" s="73">
        <f t="shared" si="31"/>
        <v>4129.4949999999999</v>
      </c>
      <c r="N218" s="73">
        <f t="shared" si="31"/>
        <v>1139.9180000000001</v>
      </c>
      <c r="O218" s="73">
        <f t="shared" si="31"/>
        <v>54.890999999999998</v>
      </c>
      <c r="P218" s="73">
        <f t="shared" si="31"/>
        <v>12381.780000000002</v>
      </c>
    </row>
    <row r="219" spans="1:16" s="12" customFormat="1" ht="24.95" customHeight="1" x14ac:dyDescent="0.25">
      <c r="A219" s="61" t="s">
        <v>80</v>
      </c>
      <c r="B219" s="61" t="s">
        <v>529</v>
      </c>
      <c r="C219" s="75">
        <f>SUM(C116+C218)</f>
        <v>15637.5</v>
      </c>
      <c r="D219" s="75">
        <f t="shared" ref="D219:P219" si="32">SUM(D116+D218)</f>
        <v>520.70125000000007</v>
      </c>
      <c r="E219" s="75">
        <f t="shared" si="32"/>
        <v>496.91475000000003</v>
      </c>
      <c r="F219" s="75">
        <f t="shared" si="32"/>
        <v>2007.56</v>
      </c>
      <c r="G219" s="75">
        <f t="shared" si="32"/>
        <v>14196.584499999999</v>
      </c>
      <c r="H219" s="75">
        <f t="shared" si="32"/>
        <v>8.6499999999999986</v>
      </c>
      <c r="I219" s="75">
        <f t="shared" si="32"/>
        <v>1280.6130000000001</v>
      </c>
      <c r="J219" s="75">
        <f t="shared" si="32"/>
        <v>13674.506000000001</v>
      </c>
      <c r="K219" s="75">
        <f t="shared" si="32"/>
        <v>90.482249999999993</v>
      </c>
      <c r="L219" s="75">
        <f t="shared" si="32"/>
        <v>5991.7875000000004</v>
      </c>
      <c r="M219" s="75">
        <f t="shared" si="32"/>
        <v>8461.8349999999991</v>
      </c>
      <c r="N219" s="75">
        <f t="shared" si="32"/>
        <v>2379.6210000000001</v>
      </c>
      <c r="O219" s="75">
        <f t="shared" si="32"/>
        <v>128.52450000000002</v>
      </c>
      <c r="P219" s="75">
        <f t="shared" si="32"/>
        <v>22238.58</v>
      </c>
    </row>
    <row r="220" spans="1:16" ht="24.95" customHeight="1" x14ac:dyDescent="0.2"/>
    <row r="221" spans="1:16" ht="24.95" customHeight="1" x14ac:dyDescent="0.25">
      <c r="A221" s="103" t="s">
        <v>90</v>
      </c>
      <c r="B221" s="104"/>
      <c r="C221" s="105"/>
      <c r="D221" s="4">
        <f>SUM(D23+D45+D65+D86+D104+D126+D146+D166+D186+D206)</f>
        <v>263.28200000000004</v>
      </c>
      <c r="E221" s="4">
        <f t="shared" ref="E221:O221" si="33">SUM(E23+E45+E65+E86+E104+E126+E146+E166+E186+E206)</f>
        <v>234.70400000000001</v>
      </c>
      <c r="F221" s="4">
        <f t="shared" si="33"/>
        <v>840.12400000000002</v>
      </c>
      <c r="G221" s="4">
        <f t="shared" si="33"/>
        <v>6637.2820000000002</v>
      </c>
      <c r="H221" s="4">
        <f t="shared" si="33"/>
        <v>3.6050000000000004</v>
      </c>
      <c r="I221" s="4">
        <f t="shared" si="33"/>
        <v>156.53499999999997</v>
      </c>
      <c r="J221" s="4">
        <f t="shared" si="33"/>
        <v>7102.2559999999994</v>
      </c>
      <c r="K221" s="4">
        <f t="shared" si="33"/>
        <v>22.279999999999998</v>
      </c>
      <c r="L221" s="4">
        <f t="shared" si="33"/>
        <v>4520.6869999999999</v>
      </c>
      <c r="M221" s="4">
        <f t="shared" si="33"/>
        <v>4370.116</v>
      </c>
      <c r="N221" s="4">
        <f t="shared" si="33"/>
        <v>1094.521</v>
      </c>
      <c r="O221" s="4">
        <f t="shared" si="33"/>
        <v>53.455999999999996</v>
      </c>
    </row>
    <row r="222" spans="1:16" ht="24.95" customHeight="1" x14ac:dyDescent="0.25">
      <c r="A222" s="103" t="s">
        <v>460</v>
      </c>
      <c r="B222" s="104"/>
      <c r="C222" s="105"/>
      <c r="D222" s="5">
        <f>D221/10</f>
        <v>26.328200000000002</v>
      </c>
      <c r="E222" s="5">
        <f>E221/10</f>
        <v>23.470400000000001</v>
      </c>
      <c r="F222" s="5">
        <f t="shared" ref="F222:O222" si="34">F221/10</f>
        <v>84.0124</v>
      </c>
      <c r="G222" s="5">
        <f t="shared" si="34"/>
        <v>663.72820000000002</v>
      </c>
      <c r="H222" s="5">
        <f t="shared" si="34"/>
        <v>0.36050000000000004</v>
      </c>
      <c r="I222" s="5">
        <f t="shared" si="34"/>
        <v>15.653499999999998</v>
      </c>
      <c r="J222" s="5">
        <f t="shared" si="34"/>
        <v>710.22559999999999</v>
      </c>
      <c r="K222" s="5">
        <f t="shared" si="34"/>
        <v>2.2279999999999998</v>
      </c>
      <c r="L222" s="5">
        <f t="shared" si="34"/>
        <v>452.06869999999998</v>
      </c>
      <c r="M222" s="5">
        <f t="shared" si="34"/>
        <v>437.01159999999999</v>
      </c>
      <c r="N222" s="5">
        <f t="shared" si="34"/>
        <v>109.4521</v>
      </c>
      <c r="O222" s="5">
        <f t="shared" si="34"/>
        <v>5.3455999999999992</v>
      </c>
    </row>
    <row r="223" spans="1:16" ht="24.95" customHeight="1" x14ac:dyDescent="0.25">
      <c r="A223" s="103" t="s">
        <v>459</v>
      </c>
      <c r="B223" s="104"/>
      <c r="C223" s="105"/>
      <c r="D223" s="6">
        <f t="shared" ref="D223:O223" si="35">D222/D231</f>
        <v>0.34192467532467535</v>
      </c>
      <c r="E223" s="6">
        <f t="shared" si="35"/>
        <v>0.29709367088607597</v>
      </c>
      <c r="F223" s="6">
        <f t="shared" si="35"/>
        <v>0.25078328358208957</v>
      </c>
      <c r="G223" s="6">
        <f t="shared" si="35"/>
        <v>0.28243753191489362</v>
      </c>
      <c r="H223" s="6">
        <f t="shared" si="35"/>
        <v>0.32772727272727276</v>
      </c>
      <c r="I223" s="6">
        <f t="shared" si="35"/>
        <v>0.26089166666666663</v>
      </c>
      <c r="J223" s="6">
        <f t="shared" si="35"/>
        <v>1.014608</v>
      </c>
      <c r="K223" s="6">
        <f t="shared" si="35"/>
        <v>0.22279999999999997</v>
      </c>
      <c r="L223" s="6">
        <f t="shared" si="35"/>
        <v>0.41097154545454545</v>
      </c>
      <c r="M223" s="6">
        <f t="shared" si="35"/>
        <v>0.39728327272727271</v>
      </c>
      <c r="N223" s="6">
        <f t="shared" si="35"/>
        <v>0.43780839999999999</v>
      </c>
      <c r="O223" s="6">
        <f t="shared" si="35"/>
        <v>0.44546666666666662</v>
      </c>
    </row>
    <row r="224" spans="1:16" ht="24.95" customHeight="1" x14ac:dyDescent="0.25">
      <c r="A224" s="103" t="s">
        <v>91</v>
      </c>
      <c r="B224" s="104"/>
      <c r="C224" s="105"/>
      <c r="D224" s="5">
        <f>SUM(D34+D54+D75+D93+D114+D135+D155+D176+D194+D216)</f>
        <v>257.41924999999998</v>
      </c>
      <c r="E224" s="5">
        <f t="shared" ref="E224:O224" si="36">SUM(E34+E54+E75+E93+E114+E135+E155+E176+E194+E216)</f>
        <v>262.21075000000002</v>
      </c>
      <c r="F224" s="5">
        <f t="shared" si="36"/>
        <v>1167.4359999999999</v>
      </c>
      <c r="G224" s="5">
        <f t="shared" si="36"/>
        <v>7559.3024999999998</v>
      </c>
      <c r="H224" s="5">
        <f t="shared" si="36"/>
        <v>5.0450000000000008</v>
      </c>
      <c r="I224" s="5">
        <f t="shared" si="36"/>
        <v>1124.0780000000002</v>
      </c>
      <c r="J224" s="5">
        <f t="shared" si="36"/>
        <v>6572.25</v>
      </c>
      <c r="K224" s="5">
        <f t="shared" si="36"/>
        <v>68.202250000000006</v>
      </c>
      <c r="L224" s="5">
        <f t="shared" si="36"/>
        <v>1471.1005</v>
      </c>
      <c r="M224" s="5">
        <f t="shared" si="36"/>
        <v>4091.7189999999996</v>
      </c>
      <c r="N224" s="5">
        <f t="shared" si="36"/>
        <v>1285.0999999999997</v>
      </c>
      <c r="O224" s="5">
        <f t="shared" si="36"/>
        <v>75.0685</v>
      </c>
    </row>
    <row r="225" spans="1:15" ht="24.95" customHeight="1" x14ac:dyDescent="0.25">
      <c r="A225" s="103" t="s">
        <v>92</v>
      </c>
      <c r="B225" s="104"/>
      <c r="C225" s="105"/>
      <c r="D225" s="5">
        <f>D224/10</f>
        <v>25.741924999999998</v>
      </c>
      <c r="E225" s="5">
        <f t="shared" ref="E225:O225" si="37">E224/10</f>
        <v>26.221075000000003</v>
      </c>
      <c r="F225" s="5">
        <f t="shared" si="37"/>
        <v>116.74359999999999</v>
      </c>
      <c r="G225" s="5">
        <f>G224/10</f>
        <v>755.93025</v>
      </c>
      <c r="H225" s="5">
        <f t="shared" si="37"/>
        <v>0.50450000000000006</v>
      </c>
      <c r="I225" s="5">
        <f t="shared" si="37"/>
        <v>112.40780000000002</v>
      </c>
      <c r="J225" s="5">
        <f t="shared" si="37"/>
        <v>657.22500000000002</v>
      </c>
      <c r="K225" s="5">
        <f t="shared" si="37"/>
        <v>6.8202250000000006</v>
      </c>
      <c r="L225" s="5">
        <f t="shared" si="37"/>
        <v>147.11005</v>
      </c>
      <c r="M225" s="5">
        <f t="shared" si="37"/>
        <v>409.17189999999994</v>
      </c>
      <c r="N225" s="5">
        <f t="shared" si="37"/>
        <v>128.50999999999996</v>
      </c>
      <c r="O225" s="5">
        <f t="shared" si="37"/>
        <v>7.50685</v>
      </c>
    </row>
    <row r="226" spans="1:15" ht="24.95" customHeight="1" x14ac:dyDescent="0.25">
      <c r="A226" s="103" t="s">
        <v>459</v>
      </c>
      <c r="B226" s="104"/>
      <c r="C226" s="105"/>
      <c r="D226" s="6">
        <f t="shared" ref="D226:O226" si="38">D225/D231</f>
        <v>0.33431071428571424</v>
      </c>
      <c r="E226" s="6">
        <f t="shared" si="38"/>
        <v>0.33191234177215195</v>
      </c>
      <c r="F226" s="6">
        <f t="shared" si="38"/>
        <v>0.34848835820895518</v>
      </c>
      <c r="G226" s="6">
        <f t="shared" si="38"/>
        <v>0.32167244680851065</v>
      </c>
      <c r="H226" s="6">
        <f t="shared" si="38"/>
        <v>0.45863636363636368</v>
      </c>
      <c r="I226" s="6">
        <f t="shared" si="38"/>
        <v>1.8734633333333337</v>
      </c>
      <c r="J226" s="6">
        <f t="shared" si="38"/>
        <v>0.9388928571428572</v>
      </c>
      <c r="K226" s="6">
        <f t="shared" si="38"/>
        <v>0.68202250000000009</v>
      </c>
      <c r="L226" s="6">
        <f t="shared" si="38"/>
        <v>0.13373640909090909</v>
      </c>
      <c r="M226" s="6">
        <f t="shared" si="38"/>
        <v>0.37197445454545447</v>
      </c>
      <c r="N226" s="6">
        <f t="shared" si="38"/>
        <v>0.51403999999999983</v>
      </c>
      <c r="O226" s="6">
        <f t="shared" si="38"/>
        <v>0.6255708333333333</v>
      </c>
    </row>
    <row r="227" spans="1:15" ht="24.95" customHeight="1" x14ac:dyDescent="0.25">
      <c r="A227" s="103"/>
      <c r="B227" s="104" t="s">
        <v>81</v>
      </c>
      <c r="C227" s="105"/>
      <c r="D227" s="7">
        <f t="shared" ref="D227:O227" si="39">D221+D224</f>
        <v>520.70125000000007</v>
      </c>
      <c r="E227" s="7">
        <f t="shared" si="39"/>
        <v>496.91475000000003</v>
      </c>
      <c r="F227" s="7">
        <f t="shared" si="39"/>
        <v>2007.56</v>
      </c>
      <c r="G227" s="7">
        <f t="shared" si="39"/>
        <v>14196.584500000001</v>
      </c>
      <c r="H227" s="7">
        <f t="shared" si="39"/>
        <v>8.6500000000000021</v>
      </c>
      <c r="I227" s="7">
        <f t="shared" si="39"/>
        <v>1280.6130000000003</v>
      </c>
      <c r="J227" s="7">
        <f t="shared" si="39"/>
        <v>13674.505999999999</v>
      </c>
      <c r="K227" s="7">
        <f t="shared" si="39"/>
        <v>90.482250000000008</v>
      </c>
      <c r="L227" s="7">
        <f t="shared" si="39"/>
        <v>5991.7875000000004</v>
      </c>
      <c r="M227" s="7">
        <f t="shared" si="39"/>
        <v>8461.8349999999991</v>
      </c>
      <c r="N227" s="7">
        <f t="shared" si="39"/>
        <v>2379.6209999999996</v>
      </c>
      <c r="O227" s="7">
        <f t="shared" si="39"/>
        <v>128.52449999999999</v>
      </c>
    </row>
    <row r="228" spans="1:15" ht="24.95" customHeight="1" x14ac:dyDescent="0.25">
      <c r="A228" s="103"/>
      <c r="B228" s="104" t="s">
        <v>93</v>
      </c>
      <c r="C228" s="105"/>
      <c r="D228" s="7">
        <f>D227/10</f>
        <v>52.070125000000004</v>
      </c>
      <c r="E228" s="7">
        <f t="shared" ref="E228:O228" si="40">E227/10</f>
        <v>49.691475000000004</v>
      </c>
      <c r="F228" s="7">
        <f t="shared" si="40"/>
        <v>200.756</v>
      </c>
      <c r="G228" s="7">
        <f>G227/10</f>
        <v>1419.6584500000001</v>
      </c>
      <c r="H228" s="7">
        <f t="shared" si="40"/>
        <v>0.86500000000000021</v>
      </c>
      <c r="I228" s="7">
        <f t="shared" si="40"/>
        <v>128.06130000000002</v>
      </c>
      <c r="J228" s="7">
        <f t="shared" si="40"/>
        <v>1367.4505999999999</v>
      </c>
      <c r="K228" s="7">
        <f t="shared" si="40"/>
        <v>9.0482250000000004</v>
      </c>
      <c r="L228" s="7">
        <f t="shared" si="40"/>
        <v>599.17875000000004</v>
      </c>
      <c r="M228" s="7">
        <f t="shared" si="40"/>
        <v>846.18349999999987</v>
      </c>
      <c r="N228" s="7">
        <f t="shared" si="40"/>
        <v>237.96209999999996</v>
      </c>
      <c r="O228" s="7">
        <f t="shared" si="40"/>
        <v>12.852449999999999</v>
      </c>
    </row>
    <row r="229" spans="1:15" ht="24.95" customHeight="1" x14ac:dyDescent="0.2">
      <c r="A229" s="103" t="s">
        <v>459</v>
      </c>
      <c r="B229" s="104"/>
      <c r="C229" s="105"/>
      <c r="D229" s="42">
        <f t="shared" ref="D229:O229" si="41">D228/D231</f>
        <v>0.67623538961038965</v>
      </c>
      <c r="E229" s="42">
        <f t="shared" si="41"/>
        <v>0.62900601265822786</v>
      </c>
      <c r="F229" s="42">
        <f t="shared" si="41"/>
        <v>0.59927164179104475</v>
      </c>
      <c r="G229" s="42">
        <f t="shared" si="41"/>
        <v>0.60410997872340433</v>
      </c>
      <c r="H229" s="42">
        <f t="shared" si="41"/>
        <v>0.78636363636363649</v>
      </c>
      <c r="I229" s="42">
        <f t="shared" si="41"/>
        <v>2.1343550000000002</v>
      </c>
      <c r="J229" s="42">
        <f t="shared" si="41"/>
        <v>1.9535008571428569</v>
      </c>
      <c r="K229" s="42">
        <f t="shared" si="41"/>
        <v>0.90482250000000009</v>
      </c>
      <c r="L229" s="42">
        <f t="shared" si="41"/>
        <v>0.54470795454545462</v>
      </c>
      <c r="M229" s="42">
        <f t="shared" si="41"/>
        <v>0.76925772727272712</v>
      </c>
      <c r="N229" s="42">
        <f t="shared" si="41"/>
        <v>0.95184839999999982</v>
      </c>
      <c r="O229" s="42">
        <f t="shared" si="41"/>
        <v>1.0710374999999999</v>
      </c>
    </row>
    <row r="230" spans="1:15" ht="24.95" customHeight="1" x14ac:dyDescent="0.25">
      <c r="A230" s="103" t="s">
        <v>94</v>
      </c>
      <c r="B230" s="104"/>
      <c r="C230" s="105"/>
      <c r="D230" s="8">
        <v>63</v>
      </c>
      <c r="E230" s="8">
        <v>70</v>
      </c>
      <c r="F230" s="8">
        <v>305</v>
      </c>
      <c r="G230" s="8">
        <v>2100</v>
      </c>
      <c r="H230" s="9">
        <v>1.1000000000000001</v>
      </c>
      <c r="I230" s="8">
        <v>60</v>
      </c>
      <c r="J230" s="8">
        <v>700</v>
      </c>
      <c r="K230" s="8">
        <v>10</v>
      </c>
      <c r="L230" s="8">
        <v>1100</v>
      </c>
      <c r="M230" s="8">
        <v>1100</v>
      </c>
      <c r="N230" s="8">
        <v>250</v>
      </c>
      <c r="O230" s="8">
        <v>12</v>
      </c>
    </row>
    <row r="231" spans="1:15" ht="24.95" customHeight="1" x14ac:dyDescent="0.25">
      <c r="A231" s="103" t="s">
        <v>95</v>
      </c>
      <c r="B231" s="104"/>
      <c r="C231" s="105"/>
      <c r="D231" s="1">
        <v>77</v>
      </c>
      <c r="E231" s="1">
        <v>79</v>
      </c>
      <c r="F231" s="1">
        <v>335</v>
      </c>
      <c r="G231" s="1">
        <v>2350</v>
      </c>
      <c r="H231" s="1">
        <v>1.1000000000000001</v>
      </c>
      <c r="I231" s="1">
        <v>60</v>
      </c>
      <c r="J231" s="1">
        <v>700</v>
      </c>
      <c r="K231" s="1">
        <v>10</v>
      </c>
      <c r="L231" s="1">
        <v>1100</v>
      </c>
      <c r="M231" s="1">
        <v>1100</v>
      </c>
      <c r="N231" s="1">
        <v>250</v>
      </c>
      <c r="O231" s="1">
        <v>12</v>
      </c>
    </row>
    <row r="232" spans="1:15" ht="15.75" x14ac:dyDescent="0.2">
      <c r="A232" s="86"/>
    </row>
    <row r="233" spans="1:15" ht="15.75" customHeight="1" x14ac:dyDescent="0.2">
      <c r="A233" s="106"/>
      <c r="B233" s="106"/>
      <c r="C233" s="106"/>
    </row>
  </sheetData>
  <mergeCells count="26">
    <mergeCell ref="A233:C233"/>
    <mergeCell ref="A221:C221"/>
    <mergeCell ref="A222:C222"/>
    <mergeCell ref="A223:C223"/>
    <mergeCell ref="A225:C225"/>
    <mergeCell ref="A231:C231"/>
    <mergeCell ref="A224:C224"/>
    <mergeCell ref="A226:C226"/>
    <mergeCell ref="A229:C229"/>
    <mergeCell ref="A230:C230"/>
    <mergeCell ref="A227:C227"/>
    <mergeCell ref="A228:C228"/>
    <mergeCell ref="A9:A11"/>
    <mergeCell ref="B9:B11"/>
    <mergeCell ref="C9:C11"/>
    <mergeCell ref="A1:P1"/>
    <mergeCell ref="L9:P9"/>
    <mergeCell ref="G9:G10"/>
    <mergeCell ref="H9:K9"/>
    <mergeCell ref="A6:P6"/>
    <mergeCell ref="M2:P2"/>
    <mergeCell ref="M3:P3"/>
    <mergeCell ref="M4:P4"/>
    <mergeCell ref="N5:P5"/>
    <mergeCell ref="A7:P7"/>
    <mergeCell ref="D9:F9"/>
  </mergeCells>
  <pageMargins left="0.35433070866141736" right="0.35433070866141736" top="0.59055118110236227" bottom="0.59055118110236227" header="0.51181102362204722" footer="0.51181102362204722"/>
  <pageSetup paperSize="9" scale="75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workbookViewId="0">
      <pane ySplit="5" topLeftCell="A90" activePane="bottomLeft" state="frozen"/>
      <selection pane="bottomLeft" activeCell="A97" sqref="A97"/>
    </sheetView>
  </sheetViews>
  <sheetFormatPr defaultColWidth="10.85546875" defaultRowHeight="12.75" x14ac:dyDescent="0.2"/>
  <cols>
    <col min="1" max="1" width="34.7109375" style="2" customWidth="1"/>
    <col min="2" max="2" width="13.85546875" style="2" customWidth="1"/>
    <col min="3" max="3" width="1.42578125" style="2" customWidth="1"/>
    <col min="4" max="4" width="13.28515625" style="2" customWidth="1"/>
    <col min="5" max="5" width="29.7109375" style="2" customWidth="1"/>
    <col min="6" max="6" width="1.7109375" style="2" customWidth="1"/>
    <col min="7" max="7" width="10.85546875" style="2"/>
    <col min="8" max="8" width="28.140625" style="2" customWidth="1"/>
    <col min="9" max="9" width="1.7109375" style="2" customWidth="1"/>
    <col min="10" max="10" width="12" style="2" customWidth="1"/>
    <col min="11" max="11" width="33" style="2" customWidth="1"/>
    <col min="12" max="16384" width="10.85546875" style="2"/>
  </cols>
  <sheetData>
    <row r="1" spans="1:11" ht="18.75" x14ac:dyDescent="0.3">
      <c r="A1" s="108" t="s">
        <v>461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3" spans="1:11" ht="15.75" x14ac:dyDescent="0.2">
      <c r="A3" s="109" t="s">
        <v>96</v>
      </c>
      <c r="B3" s="111" t="s">
        <v>97</v>
      </c>
      <c r="C3" s="16"/>
      <c r="D3" s="111" t="s">
        <v>369</v>
      </c>
      <c r="E3" s="111"/>
      <c r="F3" s="16"/>
      <c r="G3" s="111" t="s">
        <v>370</v>
      </c>
      <c r="H3" s="111"/>
      <c r="I3" s="16"/>
      <c r="J3" s="111" t="s">
        <v>371</v>
      </c>
      <c r="K3" s="111"/>
    </row>
    <row r="4" spans="1:11" ht="15.75" x14ac:dyDescent="0.2">
      <c r="A4" s="109"/>
      <c r="B4" s="111"/>
      <c r="C4" s="16"/>
      <c r="D4" s="111"/>
      <c r="E4" s="111"/>
      <c r="F4" s="16"/>
      <c r="G4" s="111"/>
      <c r="H4" s="111"/>
      <c r="I4" s="16"/>
      <c r="J4" s="111"/>
      <c r="K4" s="111"/>
    </row>
    <row r="5" spans="1:11" ht="15.75" x14ac:dyDescent="0.25">
      <c r="A5" s="109"/>
      <c r="B5" s="111"/>
      <c r="C5" s="16"/>
      <c r="D5" s="29" t="s">
        <v>0</v>
      </c>
      <c r="E5" s="30" t="s">
        <v>391</v>
      </c>
      <c r="F5" s="30"/>
      <c r="G5" s="29" t="s">
        <v>0</v>
      </c>
      <c r="H5" s="30" t="s">
        <v>392</v>
      </c>
      <c r="I5" s="30"/>
      <c r="J5" s="29" t="s">
        <v>0</v>
      </c>
      <c r="K5" s="30" t="s">
        <v>391</v>
      </c>
    </row>
    <row r="6" spans="1:11" ht="15.75" x14ac:dyDescent="0.2">
      <c r="A6" s="107" t="s">
        <v>330</v>
      </c>
      <c r="B6" s="107"/>
      <c r="C6" s="31"/>
      <c r="D6" s="31"/>
      <c r="E6" s="31"/>
      <c r="F6" s="31"/>
      <c r="G6" s="31"/>
      <c r="H6" s="31"/>
      <c r="I6" s="31"/>
      <c r="J6" s="31"/>
      <c r="K6" s="31"/>
    </row>
    <row r="7" spans="1:11" ht="15.75" x14ac:dyDescent="0.2">
      <c r="A7" s="107" t="s">
        <v>363</v>
      </c>
      <c r="B7" s="107"/>
      <c r="C7" s="31"/>
      <c r="D7" s="31"/>
      <c r="E7" s="31"/>
      <c r="F7" s="31"/>
      <c r="G7" s="31"/>
      <c r="H7" s="31"/>
      <c r="I7" s="31"/>
      <c r="J7" s="31"/>
      <c r="K7" s="31"/>
    </row>
    <row r="8" spans="1:11" ht="45" x14ac:dyDescent="0.25">
      <c r="A8" s="20" t="s">
        <v>98</v>
      </c>
      <c r="B8" s="19">
        <v>20</v>
      </c>
      <c r="C8" s="28"/>
      <c r="D8" s="26" t="s">
        <v>132</v>
      </c>
      <c r="E8" s="26" t="s">
        <v>397</v>
      </c>
      <c r="F8" s="26"/>
      <c r="G8" s="26" t="s">
        <v>132</v>
      </c>
      <c r="H8" s="26" t="s">
        <v>269</v>
      </c>
      <c r="I8" s="26"/>
      <c r="J8" s="26" t="s">
        <v>402</v>
      </c>
      <c r="K8" s="26" t="s">
        <v>398</v>
      </c>
    </row>
    <row r="9" spans="1:11" ht="45" x14ac:dyDescent="0.25">
      <c r="A9" s="20" t="s">
        <v>343</v>
      </c>
      <c r="B9" s="19">
        <v>80</v>
      </c>
      <c r="C9" s="28"/>
      <c r="D9" s="26" t="s">
        <v>170</v>
      </c>
      <c r="E9" s="26" t="s">
        <v>449</v>
      </c>
      <c r="F9" s="26"/>
      <c r="G9" s="22" t="s">
        <v>172</v>
      </c>
      <c r="H9" s="22" t="s">
        <v>173</v>
      </c>
      <c r="I9" s="26"/>
      <c r="J9" s="22" t="s">
        <v>415</v>
      </c>
      <c r="K9" s="22" t="s">
        <v>41</v>
      </c>
    </row>
    <row r="10" spans="1:11" ht="75" x14ac:dyDescent="0.25">
      <c r="A10" s="20" t="s">
        <v>349</v>
      </c>
      <c r="B10" s="19">
        <v>150</v>
      </c>
      <c r="C10" s="28"/>
      <c r="D10" s="26" t="s">
        <v>245</v>
      </c>
      <c r="E10" s="26" t="s">
        <v>63</v>
      </c>
      <c r="F10" s="26"/>
      <c r="G10" s="22" t="s">
        <v>174</v>
      </c>
      <c r="H10" s="22" t="s">
        <v>79</v>
      </c>
      <c r="I10" s="22"/>
      <c r="J10" s="22" t="s">
        <v>176</v>
      </c>
      <c r="K10" s="22" t="s">
        <v>177</v>
      </c>
    </row>
    <row r="11" spans="1:11" ht="45" x14ac:dyDescent="0.2">
      <c r="A11" s="25" t="s">
        <v>326</v>
      </c>
      <c r="B11" s="19">
        <v>180</v>
      </c>
      <c r="C11" s="19"/>
      <c r="D11" s="26" t="s">
        <v>393</v>
      </c>
      <c r="E11" s="26" t="s">
        <v>17</v>
      </c>
      <c r="F11" s="26"/>
      <c r="G11" s="26"/>
      <c r="H11" s="26" t="s">
        <v>69</v>
      </c>
      <c r="I11" s="26"/>
      <c r="J11" s="26"/>
      <c r="K11" s="26" t="s">
        <v>394</v>
      </c>
    </row>
    <row r="12" spans="1:11" ht="60" x14ac:dyDescent="0.2">
      <c r="A12" s="25" t="s">
        <v>128</v>
      </c>
      <c r="B12" s="19">
        <v>30</v>
      </c>
      <c r="C12" s="19"/>
      <c r="D12" s="26" t="s">
        <v>18</v>
      </c>
      <c r="E12" s="26" t="s">
        <v>19</v>
      </c>
      <c r="F12" s="26"/>
      <c r="G12" s="26" t="s">
        <v>130</v>
      </c>
      <c r="H12" s="26" t="s">
        <v>131</v>
      </c>
      <c r="I12" s="26"/>
      <c r="J12" s="26" t="s">
        <v>143</v>
      </c>
      <c r="K12" s="26" t="s">
        <v>129</v>
      </c>
    </row>
    <row r="13" spans="1:11" ht="31.5" x14ac:dyDescent="0.2">
      <c r="A13" s="25" t="s">
        <v>108</v>
      </c>
      <c r="B13" s="19">
        <v>20</v>
      </c>
      <c r="C13" s="19"/>
      <c r="D13" s="26"/>
      <c r="E13" s="26" t="s">
        <v>27</v>
      </c>
      <c r="F13" s="26"/>
      <c r="G13" s="26"/>
      <c r="H13" s="26" t="s">
        <v>109</v>
      </c>
      <c r="I13" s="26"/>
      <c r="J13" s="26"/>
      <c r="K13" s="26" t="s">
        <v>272</v>
      </c>
    </row>
    <row r="14" spans="1:11" ht="15.75" x14ac:dyDescent="0.2">
      <c r="A14" s="25" t="s">
        <v>192</v>
      </c>
      <c r="B14" s="19">
        <v>15</v>
      </c>
      <c r="C14" s="19"/>
      <c r="D14" s="26" t="s">
        <v>395</v>
      </c>
      <c r="E14" s="26" t="s">
        <v>21</v>
      </c>
      <c r="F14" s="26"/>
      <c r="G14" s="26" t="s">
        <v>395</v>
      </c>
      <c r="H14" s="26" t="s">
        <v>21</v>
      </c>
      <c r="I14" s="26"/>
      <c r="J14" s="26" t="s">
        <v>395</v>
      </c>
      <c r="K14" s="26" t="s">
        <v>21</v>
      </c>
    </row>
    <row r="15" spans="1:11" ht="60" x14ac:dyDescent="0.2">
      <c r="A15" s="25" t="s">
        <v>329</v>
      </c>
      <c r="B15" s="19">
        <v>180</v>
      </c>
      <c r="C15" s="19"/>
      <c r="D15" s="26"/>
      <c r="E15" s="26" t="s">
        <v>82</v>
      </c>
      <c r="F15" s="26"/>
      <c r="G15" s="26"/>
      <c r="H15" s="26" t="s">
        <v>273</v>
      </c>
      <c r="I15" s="26"/>
      <c r="J15" s="26"/>
      <c r="K15" s="26" t="s">
        <v>274</v>
      </c>
    </row>
    <row r="16" spans="1:11" s="3" customFormat="1" ht="15.75" x14ac:dyDescent="0.25">
      <c r="A16" s="112" t="s">
        <v>364</v>
      </c>
      <c r="B16" s="112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45" x14ac:dyDescent="0.2">
      <c r="A17" s="25" t="s">
        <v>111</v>
      </c>
      <c r="B17" s="19">
        <v>50</v>
      </c>
      <c r="C17" s="19"/>
      <c r="D17" s="26" t="s">
        <v>403</v>
      </c>
      <c r="E17" s="26" t="s">
        <v>23</v>
      </c>
      <c r="F17" s="26"/>
      <c r="G17" s="26" t="s">
        <v>112</v>
      </c>
      <c r="H17" s="26" t="s">
        <v>113</v>
      </c>
      <c r="I17" s="26"/>
      <c r="J17" s="26" t="s">
        <v>114</v>
      </c>
      <c r="K17" s="26" t="s">
        <v>115</v>
      </c>
    </row>
    <row r="18" spans="1:11" ht="60" x14ac:dyDescent="0.2">
      <c r="A18" s="20" t="s">
        <v>148</v>
      </c>
      <c r="B18" s="19">
        <v>200</v>
      </c>
      <c r="C18" s="19"/>
      <c r="D18" s="26" t="s">
        <v>265</v>
      </c>
      <c r="E18" s="26" t="s">
        <v>83</v>
      </c>
      <c r="F18" s="26"/>
      <c r="G18" s="26" t="s">
        <v>149</v>
      </c>
      <c r="H18" s="26" t="s">
        <v>150</v>
      </c>
      <c r="I18" s="26"/>
      <c r="J18" s="26" t="s">
        <v>197</v>
      </c>
      <c r="K18" s="26" t="s">
        <v>198</v>
      </c>
    </row>
    <row r="19" spans="1:11" ht="31.5" x14ac:dyDescent="0.2">
      <c r="A19" s="20" t="s">
        <v>372</v>
      </c>
      <c r="B19" s="19">
        <v>80</v>
      </c>
      <c r="C19" s="19"/>
      <c r="D19" s="26" t="s">
        <v>152</v>
      </c>
      <c r="E19" s="26" t="s">
        <v>24</v>
      </c>
      <c r="F19" s="26"/>
      <c r="G19" s="26" t="s">
        <v>211</v>
      </c>
      <c r="H19" s="26" t="s">
        <v>212</v>
      </c>
      <c r="I19" s="26"/>
      <c r="J19" s="26" t="s">
        <v>213</v>
      </c>
      <c r="K19" s="26" t="s">
        <v>214</v>
      </c>
    </row>
    <row r="20" spans="1:11" ht="15.75" x14ac:dyDescent="0.2">
      <c r="A20" s="25" t="s">
        <v>327</v>
      </c>
      <c r="B20" s="19">
        <v>150</v>
      </c>
      <c r="C20" s="19"/>
      <c r="D20" s="26" t="s">
        <v>404</v>
      </c>
      <c r="E20" s="26" t="s">
        <v>25</v>
      </c>
      <c r="F20" s="26"/>
      <c r="G20" s="26" t="s">
        <v>188</v>
      </c>
      <c r="H20" s="26" t="s">
        <v>121</v>
      </c>
      <c r="I20" s="26"/>
      <c r="J20" s="26" t="s">
        <v>189</v>
      </c>
      <c r="K20" s="26" t="s">
        <v>190</v>
      </c>
    </row>
    <row r="21" spans="1:11" ht="15.75" x14ac:dyDescent="0.2">
      <c r="A21" s="20" t="s">
        <v>456</v>
      </c>
      <c r="B21" s="19">
        <v>180</v>
      </c>
      <c r="C21" s="19"/>
      <c r="D21" s="26"/>
      <c r="E21" s="26" t="s">
        <v>126</v>
      </c>
      <c r="F21" s="26"/>
      <c r="G21" s="26"/>
      <c r="H21" s="26" t="s">
        <v>127</v>
      </c>
      <c r="I21" s="26"/>
      <c r="J21" s="26"/>
      <c r="K21" s="26" t="s">
        <v>457</v>
      </c>
    </row>
    <row r="22" spans="1:11" ht="15.75" x14ac:dyDescent="0.2">
      <c r="A22" s="20" t="s">
        <v>107</v>
      </c>
      <c r="B22" s="19"/>
      <c r="C22" s="19"/>
      <c r="D22" s="26"/>
      <c r="E22" s="26" t="s">
        <v>450</v>
      </c>
      <c r="F22" s="26"/>
      <c r="G22" s="26"/>
      <c r="H22" s="26" t="s">
        <v>451</v>
      </c>
      <c r="I22" s="26"/>
      <c r="J22" s="26"/>
      <c r="K22" s="26" t="s">
        <v>452</v>
      </c>
    </row>
    <row r="23" spans="1:11" ht="30" x14ac:dyDescent="0.2">
      <c r="A23" s="20" t="s">
        <v>108</v>
      </c>
      <c r="B23" s="19">
        <v>20</v>
      </c>
      <c r="C23" s="19"/>
      <c r="D23" s="26"/>
      <c r="E23" s="26" t="s">
        <v>27</v>
      </c>
      <c r="F23" s="26"/>
      <c r="G23" s="26"/>
      <c r="H23" s="26" t="s">
        <v>27</v>
      </c>
      <c r="I23" s="26"/>
      <c r="J23" s="26"/>
      <c r="K23" s="26" t="s">
        <v>27</v>
      </c>
    </row>
    <row r="24" spans="1:11" ht="30" x14ac:dyDescent="0.2">
      <c r="A24" s="20" t="s">
        <v>110</v>
      </c>
      <c r="B24" s="19">
        <v>20</v>
      </c>
      <c r="C24" s="19"/>
      <c r="D24" s="26"/>
      <c r="E24" s="26" t="s">
        <v>28</v>
      </c>
      <c r="F24" s="26"/>
      <c r="G24" s="26"/>
      <c r="H24" s="26" t="s">
        <v>28</v>
      </c>
      <c r="I24" s="26"/>
      <c r="J24" s="26"/>
      <c r="K24" s="26" t="s">
        <v>28</v>
      </c>
    </row>
    <row r="25" spans="1:11" s="3" customFormat="1" ht="15.75" x14ac:dyDescent="0.2">
      <c r="A25" s="107" t="s">
        <v>331</v>
      </c>
      <c r="B25" s="107"/>
      <c r="C25" s="31"/>
      <c r="D25" s="107"/>
      <c r="E25" s="107"/>
      <c r="F25" s="31"/>
      <c r="G25" s="107"/>
      <c r="H25" s="107"/>
      <c r="I25" s="31"/>
      <c r="J25" s="107"/>
      <c r="K25" s="107"/>
    </row>
    <row r="26" spans="1:11" ht="15.75" x14ac:dyDescent="0.2">
      <c r="A26" s="107" t="s">
        <v>365</v>
      </c>
      <c r="B26" s="107"/>
      <c r="C26" s="31"/>
      <c r="D26" s="107"/>
      <c r="E26" s="107"/>
      <c r="F26" s="31"/>
      <c r="G26" s="107"/>
      <c r="H26" s="107"/>
      <c r="I26" s="31"/>
      <c r="J26" s="107"/>
      <c r="K26" s="107"/>
    </row>
    <row r="27" spans="1:11" ht="45" x14ac:dyDescent="0.2">
      <c r="A27" s="20" t="s">
        <v>98</v>
      </c>
      <c r="B27" s="19">
        <v>20</v>
      </c>
      <c r="C27" s="19"/>
      <c r="D27" s="26" t="s">
        <v>132</v>
      </c>
      <c r="E27" s="26" t="s">
        <v>269</v>
      </c>
      <c r="F27" s="26"/>
      <c r="G27" s="26" t="s">
        <v>132</v>
      </c>
      <c r="H27" s="26" t="s">
        <v>397</v>
      </c>
      <c r="I27" s="26"/>
      <c r="J27" s="26" t="s">
        <v>402</v>
      </c>
      <c r="K27" s="26" t="s">
        <v>398</v>
      </c>
    </row>
    <row r="28" spans="1:11" ht="45" x14ac:dyDescent="0.2">
      <c r="A28" s="25" t="s">
        <v>354</v>
      </c>
      <c r="B28" s="19">
        <v>150</v>
      </c>
      <c r="C28" s="19"/>
      <c r="D28" s="26" t="s">
        <v>405</v>
      </c>
      <c r="E28" s="26" t="s">
        <v>30</v>
      </c>
      <c r="F28" s="26"/>
      <c r="G28" s="26" t="s">
        <v>254</v>
      </c>
      <c r="H28" s="26" t="s">
        <v>255</v>
      </c>
      <c r="I28" s="26"/>
      <c r="J28" s="26" t="s">
        <v>268</v>
      </c>
      <c r="K28" s="26" t="s">
        <v>256</v>
      </c>
    </row>
    <row r="29" spans="1:11" ht="45" x14ac:dyDescent="0.2">
      <c r="A29" s="20" t="s">
        <v>325</v>
      </c>
      <c r="B29" s="19">
        <v>180</v>
      </c>
      <c r="C29" s="19"/>
      <c r="D29" s="26" t="s">
        <v>406</v>
      </c>
      <c r="E29" s="26" t="s">
        <v>396</v>
      </c>
      <c r="F29" s="26"/>
      <c r="G29" s="26">
        <v>376</v>
      </c>
      <c r="H29" s="26" t="s">
        <v>271</v>
      </c>
      <c r="I29" s="26"/>
      <c r="J29" s="26"/>
      <c r="K29" s="26" t="s">
        <v>270</v>
      </c>
    </row>
    <row r="30" spans="1:11" ht="31.5" x14ac:dyDescent="0.2">
      <c r="A30" s="20" t="s">
        <v>108</v>
      </c>
      <c r="B30" s="19">
        <v>20</v>
      </c>
      <c r="C30" s="19"/>
      <c r="D30" s="26"/>
      <c r="E30" s="26" t="s">
        <v>27</v>
      </c>
      <c r="F30" s="26"/>
      <c r="G30" s="26"/>
      <c r="H30" s="26" t="s">
        <v>109</v>
      </c>
      <c r="I30" s="26"/>
      <c r="J30" s="26"/>
      <c r="K30" s="26" t="s">
        <v>272</v>
      </c>
    </row>
    <row r="31" spans="1:11" ht="15.75" x14ac:dyDescent="0.2">
      <c r="A31" s="20" t="s">
        <v>107</v>
      </c>
      <c r="B31" s="19">
        <v>100</v>
      </c>
      <c r="C31" s="19"/>
      <c r="D31" s="26"/>
      <c r="E31" s="26" t="s">
        <v>358</v>
      </c>
      <c r="F31" s="26"/>
      <c r="G31" s="26"/>
      <c r="H31" s="26" t="s">
        <v>359</v>
      </c>
      <c r="I31" s="26"/>
      <c r="J31" s="26"/>
      <c r="K31" s="26" t="s">
        <v>360</v>
      </c>
    </row>
    <row r="32" spans="1:11" ht="60" x14ac:dyDescent="0.2">
      <c r="A32" s="20" t="s">
        <v>329</v>
      </c>
      <c r="B32" s="19">
        <v>180</v>
      </c>
      <c r="C32" s="19"/>
      <c r="D32" s="26"/>
      <c r="E32" s="26" t="s">
        <v>82</v>
      </c>
      <c r="F32" s="26"/>
      <c r="G32" s="26"/>
      <c r="H32" s="26" t="s">
        <v>273</v>
      </c>
      <c r="I32" s="26"/>
      <c r="J32" s="26"/>
      <c r="K32" s="26" t="s">
        <v>274</v>
      </c>
    </row>
    <row r="33" spans="1:11" s="3" customFormat="1" ht="15.75" x14ac:dyDescent="0.25">
      <c r="A33" s="110" t="s">
        <v>373</v>
      </c>
      <c r="B33" s="110"/>
      <c r="C33" s="36"/>
      <c r="D33" s="33"/>
      <c r="E33" s="32"/>
      <c r="F33" s="32"/>
      <c r="G33" s="33"/>
      <c r="H33" s="32"/>
      <c r="I33" s="32"/>
      <c r="J33" s="32"/>
      <c r="K33" s="32"/>
    </row>
    <row r="34" spans="1:11" ht="45" x14ac:dyDescent="0.2">
      <c r="A34" s="25" t="s">
        <v>111</v>
      </c>
      <c r="B34" s="19">
        <v>50</v>
      </c>
      <c r="C34" s="19"/>
      <c r="D34" s="26" t="s">
        <v>341</v>
      </c>
      <c r="E34" s="26" t="s">
        <v>113</v>
      </c>
      <c r="F34" s="26"/>
      <c r="G34" s="26" t="s">
        <v>353</v>
      </c>
      <c r="H34" s="26" t="s">
        <v>350</v>
      </c>
      <c r="I34" s="26"/>
      <c r="J34" s="26" t="s">
        <v>352</v>
      </c>
      <c r="K34" s="26" t="s">
        <v>351</v>
      </c>
    </row>
    <row r="35" spans="1:11" ht="31.5" x14ac:dyDescent="0.25">
      <c r="A35" s="20" t="s">
        <v>164</v>
      </c>
      <c r="B35" s="19">
        <v>200</v>
      </c>
      <c r="C35" s="19"/>
      <c r="D35" s="23" t="s">
        <v>165</v>
      </c>
      <c r="E35" s="22" t="s">
        <v>33</v>
      </c>
      <c r="F35" s="22"/>
      <c r="G35" s="15"/>
      <c r="H35" s="22" t="s">
        <v>276</v>
      </c>
      <c r="I35" s="22"/>
      <c r="J35" s="22" t="s">
        <v>409</v>
      </c>
      <c r="K35" s="22" t="s">
        <v>361</v>
      </c>
    </row>
    <row r="36" spans="1:11" ht="45" x14ac:dyDescent="0.2">
      <c r="A36" s="20" t="s">
        <v>348</v>
      </c>
      <c r="B36" s="19">
        <v>80</v>
      </c>
      <c r="C36" s="19"/>
      <c r="D36" s="23" t="s">
        <v>407</v>
      </c>
      <c r="E36" s="24" t="s">
        <v>34</v>
      </c>
      <c r="F36" s="24"/>
      <c r="G36" s="23" t="s">
        <v>134</v>
      </c>
      <c r="H36" s="24" t="s">
        <v>135</v>
      </c>
      <c r="I36" s="24"/>
      <c r="J36" s="24" t="s">
        <v>136</v>
      </c>
      <c r="K36" s="24" t="s">
        <v>137</v>
      </c>
    </row>
    <row r="37" spans="1:11" ht="45" x14ac:dyDescent="0.2">
      <c r="A37" s="20" t="s">
        <v>328</v>
      </c>
      <c r="B37" s="19">
        <v>150</v>
      </c>
      <c r="C37" s="19"/>
      <c r="D37" s="23" t="s">
        <v>408</v>
      </c>
      <c r="E37" s="24" t="s">
        <v>35</v>
      </c>
      <c r="F37" s="24"/>
      <c r="G37" s="23" t="s">
        <v>138</v>
      </c>
      <c r="H37" s="24" t="s">
        <v>39</v>
      </c>
      <c r="I37" s="24"/>
      <c r="J37" s="24" t="s">
        <v>139</v>
      </c>
      <c r="K37" s="24" t="s">
        <v>140</v>
      </c>
    </row>
    <row r="38" spans="1:11" ht="45" x14ac:dyDescent="0.2">
      <c r="A38" s="20" t="s">
        <v>344</v>
      </c>
      <c r="B38" s="19">
        <v>180</v>
      </c>
      <c r="C38" s="19"/>
      <c r="D38" s="23" t="s">
        <v>410</v>
      </c>
      <c r="E38" s="27" t="s">
        <v>36</v>
      </c>
      <c r="F38" s="27"/>
      <c r="G38" s="23" t="s">
        <v>124</v>
      </c>
      <c r="H38" s="24" t="s">
        <v>125</v>
      </c>
      <c r="I38" s="24"/>
      <c r="J38" s="24" t="s">
        <v>122</v>
      </c>
      <c r="K38" s="24" t="s">
        <v>123</v>
      </c>
    </row>
    <row r="39" spans="1:11" ht="30" x14ac:dyDescent="0.2">
      <c r="A39" s="20" t="s">
        <v>108</v>
      </c>
      <c r="B39" s="19">
        <v>20</v>
      </c>
      <c r="C39" s="19"/>
      <c r="D39" s="23"/>
      <c r="E39" s="22" t="s">
        <v>27</v>
      </c>
      <c r="F39" s="22"/>
      <c r="G39" s="23"/>
      <c r="H39" s="24" t="s">
        <v>27</v>
      </c>
      <c r="I39" s="24"/>
      <c r="J39" s="24"/>
      <c r="K39" s="24" t="s">
        <v>27</v>
      </c>
    </row>
    <row r="40" spans="1:11" ht="30" x14ac:dyDescent="0.2">
      <c r="A40" s="20" t="s">
        <v>110</v>
      </c>
      <c r="B40" s="19">
        <v>20</v>
      </c>
      <c r="C40" s="19"/>
      <c r="D40" s="23"/>
      <c r="E40" s="22" t="s">
        <v>28</v>
      </c>
      <c r="F40" s="22"/>
      <c r="G40" s="23"/>
      <c r="H40" s="24" t="s">
        <v>28</v>
      </c>
      <c r="I40" s="24"/>
      <c r="J40" s="24"/>
      <c r="K40" s="24" t="s">
        <v>28</v>
      </c>
    </row>
    <row r="41" spans="1:1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s="3" customFormat="1" ht="15.75" x14ac:dyDescent="0.25">
      <c r="A42" s="107" t="s">
        <v>332</v>
      </c>
      <c r="B42" s="107"/>
      <c r="C42" s="31"/>
      <c r="D42" s="31"/>
      <c r="E42" s="31"/>
      <c r="F42" s="31"/>
      <c r="G42" s="33"/>
      <c r="H42" s="33"/>
      <c r="I42" s="33"/>
      <c r="J42" s="33"/>
      <c r="K42" s="33"/>
    </row>
    <row r="43" spans="1:11" s="3" customFormat="1" ht="15.75" x14ac:dyDescent="0.25">
      <c r="A43" s="107" t="s">
        <v>374</v>
      </c>
      <c r="B43" s="107"/>
      <c r="C43" s="31"/>
      <c r="D43" s="31"/>
      <c r="E43" s="31"/>
      <c r="F43" s="31"/>
      <c r="G43" s="33"/>
      <c r="H43" s="33"/>
      <c r="I43" s="33"/>
      <c r="J43" s="33"/>
      <c r="K43" s="33"/>
    </row>
    <row r="44" spans="1:11" s="3" customFormat="1" ht="45" x14ac:dyDescent="0.2">
      <c r="A44" s="20" t="s">
        <v>98</v>
      </c>
      <c r="B44" s="19">
        <v>20</v>
      </c>
      <c r="C44" s="19"/>
      <c r="D44" s="23" t="s">
        <v>132</v>
      </c>
      <c r="E44" s="22" t="s">
        <v>77</v>
      </c>
      <c r="F44" s="22"/>
      <c r="G44" s="23" t="s">
        <v>132</v>
      </c>
      <c r="H44" s="22" t="s">
        <v>269</v>
      </c>
      <c r="I44" s="22"/>
      <c r="J44" s="23" t="s">
        <v>402</v>
      </c>
      <c r="K44" s="22" t="s">
        <v>275</v>
      </c>
    </row>
    <row r="45" spans="1:11" ht="31.5" x14ac:dyDescent="0.2">
      <c r="A45" s="20" t="s">
        <v>151</v>
      </c>
      <c r="B45" s="19">
        <v>80</v>
      </c>
      <c r="C45" s="19"/>
      <c r="D45" s="23" t="s">
        <v>152</v>
      </c>
      <c r="E45" s="22" t="s">
        <v>38</v>
      </c>
      <c r="F45" s="22"/>
      <c r="G45" s="23" t="s">
        <v>234</v>
      </c>
      <c r="H45" s="22" t="s">
        <v>235</v>
      </c>
      <c r="I45" s="22"/>
      <c r="J45" s="23" t="s">
        <v>232</v>
      </c>
      <c r="K45" s="22" t="s">
        <v>233</v>
      </c>
    </row>
    <row r="46" spans="1:11" ht="45" x14ac:dyDescent="0.2">
      <c r="A46" s="20" t="s">
        <v>328</v>
      </c>
      <c r="B46" s="19">
        <v>150</v>
      </c>
      <c r="C46" s="19"/>
      <c r="D46" s="23" t="s">
        <v>413</v>
      </c>
      <c r="E46" s="22" t="s">
        <v>39</v>
      </c>
      <c r="F46" s="22"/>
      <c r="G46" s="23" t="s">
        <v>411</v>
      </c>
      <c r="H46" s="22" t="s">
        <v>35</v>
      </c>
      <c r="I46" s="22"/>
      <c r="J46" s="23" t="s">
        <v>139</v>
      </c>
      <c r="K46" s="22" t="s">
        <v>140</v>
      </c>
    </row>
    <row r="47" spans="1:11" ht="45" x14ac:dyDescent="0.2">
      <c r="A47" s="20" t="s">
        <v>325</v>
      </c>
      <c r="B47" s="19">
        <v>180</v>
      </c>
      <c r="C47" s="19"/>
      <c r="D47" s="23" t="s">
        <v>393</v>
      </c>
      <c r="E47" s="22" t="s">
        <v>17</v>
      </c>
      <c r="F47" s="22"/>
      <c r="G47" s="23" t="s">
        <v>412</v>
      </c>
      <c r="H47" s="22" t="s">
        <v>277</v>
      </c>
      <c r="I47" s="22"/>
      <c r="J47" s="23" t="s">
        <v>155</v>
      </c>
      <c r="K47" s="22" t="s">
        <v>236</v>
      </c>
    </row>
    <row r="48" spans="1:11" ht="31.5" x14ac:dyDescent="0.2">
      <c r="A48" s="20" t="s">
        <v>108</v>
      </c>
      <c r="B48" s="19">
        <v>20</v>
      </c>
      <c r="C48" s="19"/>
      <c r="D48" s="23"/>
      <c r="E48" s="22" t="s">
        <v>27</v>
      </c>
      <c r="F48" s="22"/>
      <c r="G48" s="23"/>
      <c r="H48" s="22" t="s">
        <v>109</v>
      </c>
      <c r="I48" s="22"/>
      <c r="J48" s="23"/>
      <c r="K48" s="22" t="s">
        <v>272</v>
      </c>
    </row>
    <row r="49" spans="1:11" ht="60" x14ac:dyDescent="0.2">
      <c r="A49" s="20" t="s">
        <v>329</v>
      </c>
      <c r="B49" s="19">
        <v>180</v>
      </c>
      <c r="C49" s="19"/>
      <c r="D49" s="23"/>
      <c r="E49" s="22" t="s">
        <v>82</v>
      </c>
      <c r="F49" s="22"/>
      <c r="G49" s="23"/>
      <c r="H49" s="22" t="s">
        <v>273</v>
      </c>
      <c r="I49" s="22"/>
      <c r="J49" s="23"/>
      <c r="K49" s="22" t="s">
        <v>274</v>
      </c>
    </row>
    <row r="50" spans="1:11" s="3" customFormat="1" ht="15.75" x14ac:dyDescent="0.25">
      <c r="A50" s="107" t="s">
        <v>375</v>
      </c>
      <c r="B50" s="107"/>
      <c r="C50" s="31"/>
      <c r="D50" s="33"/>
      <c r="E50" s="33"/>
      <c r="F50" s="33"/>
      <c r="G50" s="33"/>
      <c r="H50" s="33"/>
      <c r="I50" s="33"/>
      <c r="J50" s="33"/>
      <c r="K50" s="33"/>
    </row>
    <row r="51" spans="1:11" ht="45" x14ac:dyDescent="0.2">
      <c r="A51" s="20" t="s">
        <v>111</v>
      </c>
      <c r="B51" s="19">
        <v>50</v>
      </c>
      <c r="C51" s="19"/>
      <c r="D51" s="22" t="s">
        <v>414</v>
      </c>
      <c r="E51" s="22" t="s">
        <v>40</v>
      </c>
      <c r="F51" s="22"/>
      <c r="G51" s="22" t="s">
        <v>204</v>
      </c>
      <c r="H51" s="22" t="s">
        <v>205</v>
      </c>
      <c r="I51" s="22"/>
      <c r="J51" s="22" t="s">
        <v>206</v>
      </c>
      <c r="K51" s="22" t="s">
        <v>207</v>
      </c>
    </row>
    <row r="52" spans="1:11" ht="60" x14ac:dyDescent="0.2">
      <c r="A52" s="20" t="s">
        <v>148</v>
      </c>
      <c r="B52" s="19">
        <v>200</v>
      </c>
      <c r="C52" s="19"/>
      <c r="D52" s="22" t="s">
        <v>265</v>
      </c>
      <c r="E52" s="22" t="s">
        <v>85</v>
      </c>
      <c r="F52" s="22"/>
      <c r="G52" s="22" t="s">
        <v>223</v>
      </c>
      <c r="H52" s="22" t="s">
        <v>224</v>
      </c>
      <c r="I52" s="22"/>
      <c r="J52" s="22" t="s">
        <v>225</v>
      </c>
      <c r="K52" s="22" t="s">
        <v>226</v>
      </c>
    </row>
    <row r="53" spans="1:11" ht="45" x14ac:dyDescent="0.2">
      <c r="A53" s="20" t="s">
        <v>343</v>
      </c>
      <c r="B53" s="19">
        <v>80</v>
      </c>
      <c r="C53" s="19"/>
      <c r="D53" s="22" t="s">
        <v>415</v>
      </c>
      <c r="E53" s="22" t="s">
        <v>41</v>
      </c>
      <c r="F53" s="22"/>
      <c r="G53" s="22" t="s">
        <v>170</v>
      </c>
      <c r="H53" s="22" t="s">
        <v>171</v>
      </c>
      <c r="I53" s="22"/>
      <c r="J53" s="22" t="s">
        <v>172</v>
      </c>
      <c r="K53" s="22" t="s">
        <v>173</v>
      </c>
    </row>
    <row r="54" spans="1:11" ht="75" x14ac:dyDescent="0.2">
      <c r="A54" s="20" t="s">
        <v>349</v>
      </c>
      <c r="B54" s="19">
        <v>150</v>
      </c>
      <c r="C54" s="19"/>
      <c r="D54" s="22" t="s">
        <v>416</v>
      </c>
      <c r="E54" s="22" t="s">
        <v>42</v>
      </c>
      <c r="F54" s="22"/>
      <c r="G54" s="22" t="s">
        <v>176</v>
      </c>
      <c r="H54" s="22" t="s">
        <v>177</v>
      </c>
      <c r="I54" s="22"/>
      <c r="J54" s="22" t="s">
        <v>174</v>
      </c>
      <c r="K54" s="22" t="s">
        <v>79</v>
      </c>
    </row>
    <row r="55" spans="1:11" ht="60" x14ac:dyDescent="0.2">
      <c r="A55" s="20" t="s">
        <v>347</v>
      </c>
      <c r="B55" s="19">
        <v>180</v>
      </c>
      <c r="C55" s="19"/>
      <c r="D55" s="22" t="s">
        <v>153</v>
      </c>
      <c r="E55" s="22" t="s">
        <v>43</v>
      </c>
      <c r="F55" s="20"/>
      <c r="G55" s="19"/>
      <c r="H55" s="22" t="s">
        <v>400</v>
      </c>
      <c r="I55" s="22"/>
      <c r="J55" s="22"/>
      <c r="K55" s="22" t="s">
        <v>401</v>
      </c>
    </row>
    <row r="56" spans="1:11" ht="30" x14ac:dyDescent="0.2">
      <c r="A56" s="20" t="s">
        <v>108</v>
      </c>
      <c r="B56" s="19">
        <v>20</v>
      </c>
      <c r="C56" s="19"/>
      <c r="D56" s="22"/>
      <c r="E56" s="22" t="s">
        <v>27</v>
      </c>
      <c r="F56" s="22"/>
      <c r="G56" s="22"/>
      <c r="H56" s="22" t="s">
        <v>27</v>
      </c>
      <c r="I56" s="22"/>
      <c r="J56" s="22"/>
      <c r="K56" s="22" t="s">
        <v>27</v>
      </c>
    </row>
    <row r="57" spans="1:11" ht="30" x14ac:dyDescent="0.2">
      <c r="A57" s="20" t="s">
        <v>110</v>
      </c>
      <c r="B57" s="19">
        <v>20</v>
      </c>
      <c r="C57" s="19"/>
      <c r="D57" s="22"/>
      <c r="E57" s="22" t="s">
        <v>28</v>
      </c>
      <c r="F57" s="22"/>
      <c r="G57" s="22"/>
      <c r="H57" s="22" t="s">
        <v>28</v>
      </c>
      <c r="I57" s="22"/>
      <c r="J57" s="22"/>
      <c r="K57" s="22" t="s">
        <v>28</v>
      </c>
    </row>
    <row r="58" spans="1:11" ht="15.75" x14ac:dyDescent="0.2">
      <c r="A58" s="20" t="s">
        <v>107</v>
      </c>
      <c r="B58" s="19">
        <v>100</v>
      </c>
      <c r="C58" s="19"/>
      <c r="D58" s="22"/>
      <c r="E58" s="22" t="s">
        <v>44</v>
      </c>
      <c r="F58" s="22"/>
      <c r="G58" s="22"/>
      <c r="H58" s="22" t="s">
        <v>56</v>
      </c>
      <c r="I58" s="22"/>
      <c r="J58" s="22"/>
      <c r="K58" s="22" t="s">
        <v>37</v>
      </c>
    </row>
    <row r="59" spans="1:11" s="3" customFormat="1" ht="15.75" x14ac:dyDescent="0.25">
      <c r="A59" s="107" t="s">
        <v>333</v>
      </c>
      <c r="B59" s="107"/>
      <c r="C59" s="31"/>
      <c r="D59" s="33"/>
      <c r="E59" s="33"/>
      <c r="F59" s="33"/>
      <c r="G59" s="37"/>
      <c r="H59" s="37"/>
      <c r="I59" s="37"/>
      <c r="J59" s="33"/>
      <c r="K59" s="33"/>
    </row>
    <row r="60" spans="1:11" ht="15.75" x14ac:dyDescent="0.25">
      <c r="A60" s="107" t="s">
        <v>376</v>
      </c>
      <c r="B60" s="107"/>
      <c r="C60" s="31"/>
      <c r="D60" s="33"/>
      <c r="E60" s="33"/>
      <c r="F60" s="33"/>
      <c r="G60" s="38"/>
      <c r="H60" s="38"/>
      <c r="I60" s="38"/>
      <c r="J60" s="38"/>
      <c r="K60" s="38"/>
    </row>
    <row r="61" spans="1:11" ht="47.25" x14ac:dyDescent="0.2">
      <c r="A61" s="20" t="s">
        <v>157</v>
      </c>
      <c r="B61" s="19">
        <v>150</v>
      </c>
      <c r="C61" s="19"/>
      <c r="D61" s="22" t="s">
        <v>417</v>
      </c>
      <c r="E61" s="22" t="s">
        <v>86</v>
      </c>
      <c r="F61" s="22"/>
      <c r="G61" s="22" t="s">
        <v>158</v>
      </c>
      <c r="H61" s="22" t="s">
        <v>159</v>
      </c>
      <c r="I61" s="22"/>
      <c r="J61" s="22" t="s">
        <v>160</v>
      </c>
      <c r="K61" s="22" t="s">
        <v>161</v>
      </c>
    </row>
    <row r="62" spans="1:11" ht="45" x14ac:dyDescent="0.2">
      <c r="A62" s="20" t="s">
        <v>325</v>
      </c>
      <c r="B62" s="19">
        <v>180</v>
      </c>
      <c r="C62" s="19"/>
      <c r="D62" s="22" t="s">
        <v>203</v>
      </c>
      <c r="E62" s="22" t="s">
        <v>45</v>
      </c>
      <c r="F62" s="22"/>
      <c r="G62" s="22" t="s">
        <v>105</v>
      </c>
      <c r="H62" s="22" t="s">
        <v>106</v>
      </c>
      <c r="I62" s="22"/>
      <c r="J62" s="22"/>
      <c r="K62" s="22" t="s">
        <v>74</v>
      </c>
    </row>
    <row r="63" spans="1:11" ht="31.5" x14ac:dyDescent="0.2">
      <c r="A63" s="20" t="s">
        <v>108</v>
      </c>
      <c r="B63" s="19">
        <v>20</v>
      </c>
      <c r="C63" s="19"/>
      <c r="D63" s="22"/>
      <c r="E63" s="22" t="s">
        <v>27</v>
      </c>
      <c r="F63" s="22"/>
      <c r="G63" s="22"/>
      <c r="H63" s="22" t="s">
        <v>109</v>
      </c>
      <c r="I63" s="22"/>
      <c r="J63" s="22"/>
      <c r="K63" s="22" t="s">
        <v>272</v>
      </c>
    </row>
    <row r="64" spans="1:11" ht="60" x14ac:dyDescent="0.2">
      <c r="A64" s="20" t="s">
        <v>329</v>
      </c>
      <c r="B64" s="19">
        <v>180</v>
      </c>
      <c r="C64" s="19"/>
      <c r="D64" s="22"/>
      <c r="E64" s="22" t="s">
        <v>82</v>
      </c>
      <c r="F64" s="22"/>
      <c r="G64" s="22"/>
      <c r="H64" s="22" t="s">
        <v>273</v>
      </c>
      <c r="I64" s="22"/>
      <c r="J64" s="22"/>
      <c r="K64" s="22" t="s">
        <v>274</v>
      </c>
    </row>
    <row r="65" spans="1:11" ht="30" x14ac:dyDescent="0.2">
      <c r="A65" s="20" t="s">
        <v>346</v>
      </c>
      <c r="B65" s="19">
        <v>10</v>
      </c>
      <c r="C65" s="19"/>
      <c r="D65" s="22"/>
      <c r="E65" s="22" t="s">
        <v>46</v>
      </c>
      <c r="F65" s="22"/>
      <c r="G65" s="22"/>
      <c r="H65" s="22" t="s">
        <v>201</v>
      </c>
      <c r="I65" s="22"/>
      <c r="J65" s="22"/>
      <c r="K65" s="22" t="s">
        <v>278</v>
      </c>
    </row>
    <row r="66" spans="1:11" ht="15.75" x14ac:dyDescent="0.25">
      <c r="A66" s="20" t="s">
        <v>107</v>
      </c>
      <c r="B66" s="19">
        <v>100</v>
      </c>
      <c r="C66" s="19"/>
      <c r="D66" s="22"/>
      <c r="E66" s="22" t="s">
        <v>20</v>
      </c>
      <c r="F66" s="22"/>
      <c r="G66" s="22"/>
      <c r="H66" s="22" t="s">
        <v>44</v>
      </c>
      <c r="I66" s="22"/>
      <c r="J66" s="15"/>
      <c r="K66" s="24" t="s">
        <v>279</v>
      </c>
    </row>
    <row r="67" spans="1:11" s="3" customFormat="1" ht="15.75" x14ac:dyDescent="0.25">
      <c r="A67" s="109" t="s">
        <v>377</v>
      </c>
      <c r="B67" s="109"/>
      <c r="C67" s="17"/>
      <c r="D67" s="18"/>
      <c r="E67" s="18"/>
      <c r="F67" s="18"/>
      <c r="G67" s="18"/>
      <c r="H67" s="18"/>
      <c r="I67" s="18"/>
      <c r="J67" s="18"/>
      <c r="K67" s="18"/>
    </row>
    <row r="68" spans="1:11" ht="45" x14ac:dyDescent="0.2">
      <c r="A68" s="20" t="s">
        <v>111</v>
      </c>
      <c r="B68" s="19">
        <v>50</v>
      </c>
      <c r="C68" s="19"/>
      <c r="D68" s="22" t="s">
        <v>132</v>
      </c>
      <c r="E68" s="22" t="s">
        <v>47</v>
      </c>
      <c r="F68" s="22"/>
      <c r="G68" s="22" t="s">
        <v>132</v>
      </c>
      <c r="H68" s="22" t="s">
        <v>269</v>
      </c>
      <c r="I68" s="22"/>
      <c r="J68" s="22" t="s">
        <v>402</v>
      </c>
      <c r="K68" s="22" t="s">
        <v>275</v>
      </c>
    </row>
    <row r="69" spans="1:11" ht="31.5" x14ac:dyDescent="0.2">
      <c r="A69" s="20" t="s">
        <v>164</v>
      </c>
      <c r="B69" s="19">
        <v>200</v>
      </c>
      <c r="C69" s="19"/>
      <c r="D69" s="22" t="s">
        <v>310</v>
      </c>
      <c r="E69" s="22" t="s">
        <v>48</v>
      </c>
      <c r="F69" s="22"/>
      <c r="G69" s="22" t="s">
        <v>165</v>
      </c>
      <c r="H69" s="22" t="s">
        <v>33</v>
      </c>
      <c r="I69" s="22"/>
      <c r="J69" s="22" t="s">
        <v>168</v>
      </c>
      <c r="K69" s="22" t="s">
        <v>169</v>
      </c>
    </row>
    <row r="70" spans="1:11" ht="60" x14ac:dyDescent="0.2">
      <c r="A70" s="20" t="s">
        <v>356</v>
      </c>
      <c r="B70" s="19">
        <v>230</v>
      </c>
      <c r="C70" s="19"/>
      <c r="D70" s="22" t="s">
        <v>418</v>
      </c>
      <c r="E70" s="22" t="s">
        <v>49</v>
      </c>
      <c r="F70" s="22"/>
      <c r="G70" s="22" t="s">
        <v>101</v>
      </c>
      <c r="H70" s="22" t="s">
        <v>102</v>
      </c>
      <c r="I70" s="22"/>
      <c r="J70" s="22" t="s">
        <v>103</v>
      </c>
      <c r="K70" s="22" t="s">
        <v>104</v>
      </c>
    </row>
    <row r="71" spans="1:11" ht="15.75" x14ac:dyDescent="0.2">
      <c r="A71" s="20" t="s">
        <v>456</v>
      </c>
      <c r="B71" s="19">
        <v>180</v>
      </c>
      <c r="C71" s="19"/>
      <c r="D71" s="22"/>
      <c r="E71" s="22" t="s">
        <v>458</v>
      </c>
      <c r="F71" s="22"/>
      <c r="G71" s="22"/>
      <c r="H71" s="22" t="s">
        <v>457</v>
      </c>
      <c r="I71" s="22"/>
      <c r="J71" s="22"/>
      <c r="K71" s="22" t="s">
        <v>127</v>
      </c>
    </row>
    <row r="72" spans="1:11" ht="30" x14ac:dyDescent="0.25">
      <c r="A72" s="20" t="s">
        <v>110</v>
      </c>
      <c r="B72" s="19">
        <v>20</v>
      </c>
      <c r="C72" s="19"/>
      <c r="D72" s="22"/>
      <c r="E72" s="22" t="s">
        <v>28</v>
      </c>
      <c r="F72" s="22"/>
      <c r="G72" s="22"/>
      <c r="H72" s="22" t="s">
        <v>28</v>
      </c>
      <c r="I72" s="22"/>
      <c r="J72" s="15"/>
      <c r="K72" s="24" t="s">
        <v>28</v>
      </c>
    </row>
    <row r="73" spans="1:11" s="3" customFormat="1" ht="15.75" x14ac:dyDescent="0.25">
      <c r="A73" s="107" t="s">
        <v>334</v>
      </c>
      <c r="B73" s="107"/>
      <c r="C73" s="31"/>
      <c r="D73" s="33"/>
      <c r="E73" s="33"/>
      <c r="F73" s="33"/>
      <c r="G73" s="33"/>
      <c r="H73" s="33"/>
      <c r="I73" s="33"/>
      <c r="J73" s="33"/>
      <c r="K73" s="33"/>
    </row>
    <row r="74" spans="1:11" s="3" customFormat="1" ht="15.75" x14ac:dyDescent="0.25">
      <c r="A74" s="107" t="s">
        <v>378</v>
      </c>
      <c r="B74" s="107"/>
      <c r="C74" s="31"/>
      <c r="D74" s="33"/>
      <c r="E74" s="33"/>
      <c r="F74" s="33"/>
      <c r="G74" s="33"/>
      <c r="H74" s="33"/>
      <c r="I74" s="33"/>
      <c r="J74" s="33"/>
      <c r="K74" s="33"/>
    </row>
    <row r="75" spans="1:11" s="3" customFormat="1" ht="45" x14ac:dyDescent="0.2">
      <c r="A75" s="20" t="s">
        <v>98</v>
      </c>
      <c r="B75" s="19">
        <v>20</v>
      </c>
      <c r="C75" s="19"/>
      <c r="D75" s="23" t="s">
        <v>132</v>
      </c>
      <c r="E75" s="24" t="s">
        <v>32</v>
      </c>
      <c r="F75" s="24"/>
      <c r="G75" s="23" t="s">
        <v>402</v>
      </c>
      <c r="H75" s="24" t="s">
        <v>275</v>
      </c>
      <c r="I75" s="24"/>
      <c r="J75" s="24" t="s">
        <v>132</v>
      </c>
      <c r="K75" s="24" t="s">
        <v>47</v>
      </c>
    </row>
    <row r="76" spans="1:11" s="3" customFormat="1" ht="60" x14ac:dyDescent="0.2">
      <c r="A76" s="20" t="s">
        <v>183</v>
      </c>
      <c r="B76" s="19">
        <v>80</v>
      </c>
      <c r="C76" s="19"/>
      <c r="D76" s="23" t="s">
        <v>420</v>
      </c>
      <c r="E76" s="24" t="s">
        <v>51</v>
      </c>
      <c r="F76" s="24"/>
      <c r="G76" s="23" t="s">
        <v>184</v>
      </c>
      <c r="H76" s="24" t="s">
        <v>185</v>
      </c>
      <c r="I76" s="24"/>
      <c r="J76" s="24" t="s">
        <v>186</v>
      </c>
      <c r="K76" s="24" t="s">
        <v>187</v>
      </c>
    </row>
    <row r="77" spans="1:11" ht="75" x14ac:dyDescent="0.2">
      <c r="A77" s="20" t="s">
        <v>349</v>
      </c>
      <c r="B77" s="19">
        <v>150</v>
      </c>
      <c r="C77" s="19"/>
      <c r="D77" s="23" t="s">
        <v>416</v>
      </c>
      <c r="E77" s="24" t="s">
        <v>42</v>
      </c>
      <c r="F77" s="24"/>
      <c r="G77" s="23" t="s">
        <v>219</v>
      </c>
      <c r="H77" s="24" t="s">
        <v>220</v>
      </c>
      <c r="I77" s="24"/>
      <c r="J77" s="23" t="s">
        <v>217</v>
      </c>
      <c r="K77" s="24" t="s">
        <v>218</v>
      </c>
    </row>
    <row r="78" spans="1:11" ht="45" x14ac:dyDescent="0.2">
      <c r="A78" s="20" t="s">
        <v>325</v>
      </c>
      <c r="B78" s="19">
        <v>180</v>
      </c>
      <c r="C78" s="19"/>
      <c r="D78" s="23" t="s">
        <v>393</v>
      </c>
      <c r="E78" s="24" t="s">
        <v>17</v>
      </c>
      <c r="F78" s="24"/>
      <c r="G78" s="23"/>
      <c r="H78" s="24" t="s">
        <v>69</v>
      </c>
      <c r="I78" s="24"/>
      <c r="J78" s="23"/>
      <c r="K78" s="24" t="s">
        <v>271</v>
      </c>
    </row>
    <row r="79" spans="1:11" ht="31.5" x14ac:dyDescent="0.2">
      <c r="A79" s="20" t="s">
        <v>108</v>
      </c>
      <c r="B79" s="19">
        <v>20</v>
      </c>
      <c r="C79" s="19"/>
      <c r="D79" s="23"/>
      <c r="E79" s="24" t="s">
        <v>27</v>
      </c>
      <c r="F79" s="24"/>
      <c r="G79" s="23"/>
      <c r="H79" s="24" t="s">
        <v>109</v>
      </c>
      <c r="I79" s="24"/>
      <c r="J79" s="23"/>
      <c r="K79" s="24" t="s">
        <v>272</v>
      </c>
    </row>
    <row r="80" spans="1:11" ht="60" x14ac:dyDescent="0.25">
      <c r="A80" s="20" t="s">
        <v>329</v>
      </c>
      <c r="B80" s="19">
        <v>180</v>
      </c>
      <c r="C80" s="19"/>
      <c r="D80" s="15"/>
      <c r="E80" s="24" t="s">
        <v>82</v>
      </c>
      <c r="F80" s="24"/>
      <c r="G80" s="23"/>
      <c r="H80" s="24" t="s">
        <v>273</v>
      </c>
      <c r="I80" s="24"/>
      <c r="J80" s="23"/>
      <c r="K80" s="24" t="s">
        <v>274</v>
      </c>
    </row>
    <row r="81" spans="1:11" s="3" customFormat="1" ht="15.75" x14ac:dyDescent="0.25">
      <c r="A81" s="107" t="s">
        <v>379</v>
      </c>
      <c r="B81" s="107"/>
      <c r="C81" s="31"/>
      <c r="D81" s="33"/>
      <c r="E81" s="33"/>
      <c r="F81" s="33"/>
      <c r="G81" s="33"/>
      <c r="H81" s="33"/>
      <c r="I81" s="33"/>
      <c r="J81" s="33"/>
      <c r="K81" s="33"/>
    </row>
    <row r="82" spans="1:11" ht="45" x14ac:dyDescent="0.2">
      <c r="A82" s="20" t="s">
        <v>111</v>
      </c>
      <c r="B82" s="19">
        <v>50</v>
      </c>
      <c r="C82" s="19"/>
      <c r="D82" s="24" t="s">
        <v>421</v>
      </c>
      <c r="E82" s="24" t="s">
        <v>52</v>
      </c>
      <c r="F82" s="24"/>
      <c r="G82" s="24" t="s">
        <v>163</v>
      </c>
      <c r="H82" s="24" t="s">
        <v>262</v>
      </c>
      <c r="I82" s="24"/>
      <c r="J82" s="24" t="s">
        <v>263</v>
      </c>
      <c r="K82" s="24" t="s">
        <v>264</v>
      </c>
    </row>
    <row r="83" spans="1:11" ht="60" x14ac:dyDescent="0.2">
      <c r="A83" s="20" t="s">
        <v>148</v>
      </c>
      <c r="B83" s="19">
        <v>200</v>
      </c>
      <c r="C83" s="19"/>
      <c r="D83" s="24" t="s">
        <v>422</v>
      </c>
      <c r="E83" s="24" t="s">
        <v>53</v>
      </c>
      <c r="F83" s="24"/>
      <c r="G83" s="24" t="s">
        <v>265</v>
      </c>
      <c r="H83" s="24" t="s">
        <v>196</v>
      </c>
      <c r="I83" s="24"/>
      <c r="J83" s="24" t="s">
        <v>266</v>
      </c>
      <c r="K83" s="24" t="s">
        <v>267</v>
      </c>
    </row>
    <row r="84" spans="1:11" ht="31.5" x14ac:dyDescent="0.2">
      <c r="A84" s="20" t="s">
        <v>151</v>
      </c>
      <c r="B84" s="19">
        <v>80</v>
      </c>
      <c r="C84" s="19"/>
      <c r="D84" s="24" t="s">
        <v>423</v>
      </c>
      <c r="E84" s="24" t="s">
        <v>87</v>
      </c>
      <c r="F84" s="24"/>
      <c r="G84" s="24" t="s">
        <v>152</v>
      </c>
      <c r="H84" s="24" t="s">
        <v>38</v>
      </c>
      <c r="I84" s="24"/>
      <c r="J84" s="24" t="s">
        <v>232</v>
      </c>
      <c r="K84" s="24" t="s">
        <v>233</v>
      </c>
    </row>
    <row r="85" spans="1:11" ht="45" x14ac:dyDescent="0.2">
      <c r="A85" s="20" t="s">
        <v>328</v>
      </c>
      <c r="B85" s="19">
        <v>150</v>
      </c>
      <c r="C85" s="19"/>
      <c r="D85" s="24" t="s">
        <v>424</v>
      </c>
      <c r="E85" s="24" t="s">
        <v>39</v>
      </c>
      <c r="F85" s="24"/>
      <c r="G85" s="24"/>
      <c r="H85" s="24" t="s">
        <v>280</v>
      </c>
      <c r="I85" s="24"/>
      <c r="J85" s="24"/>
      <c r="K85" s="24"/>
    </row>
    <row r="86" spans="1:11" ht="45" x14ac:dyDescent="0.2">
      <c r="A86" s="20" t="s">
        <v>344</v>
      </c>
      <c r="B86" s="19">
        <v>180</v>
      </c>
      <c r="C86" s="19"/>
      <c r="D86" s="24" t="s">
        <v>410</v>
      </c>
      <c r="E86" s="24" t="s">
        <v>36</v>
      </c>
      <c r="F86" s="24"/>
      <c r="G86" s="24" t="s">
        <v>247</v>
      </c>
      <c r="H86" s="24" t="s">
        <v>248</v>
      </c>
      <c r="I86" s="24"/>
      <c r="J86" s="24" t="s">
        <v>141</v>
      </c>
      <c r="K86" s="24" t="s">
        <v>142</v>
      </c>
    </row>
    <row r="87" spans="1:11" ht="30" x14ac:dyDescent="0.2">
      <c r="A87" s="20" t="s">
        <v>108</v>
      </c>
      <c r="B87" s="19">
        <v>20</v>
      </c>
      <c r="C87" s="19"/>
      <c r="D87" s="24"/>
      <c r="E87" s="24" t="s">
        <v>27</v>
      </c>
      <c r="F87" s="24"/>
      <c r="G87" s="24"/>
      <c r="H87" s="24" t="s">
        <v>27</v>
      </c>
      <c r="I87" s="24"/>
      <c r="J87" s="21"/>
      <c r="K87" s="24" t="s">
        <v>27</v>
      </c>
    </row>
    <row r="88" spans="1:11" ht="30" x14ac:dyDescent="0.2">
      <c r="A88" s="20" t="s">
        <v>110</v>
      </c>
      <c r="B88" s="19">
        <v>20</v>
      </c>
      <c r="C88" s="19"/>
      <c r="D88" s="24"/>
      <c r="E88" s="24" t="s">
        <v>28</v>
      </c>
      <c r="F88" s="24"/>
      <c r="G88" s="24"/>
      <c r="H88" s="24" t="s">
        <v>28</v>
      </c>
      <c r="I88" s="24"/>
      <c r="J88" s="21"/>
      <c r="K88" s="24" t="s">
        <v>28</v>
      </c>
    </row>
    <row r="89" spans="1:11" ht="15.75" x14ac:dyDescent="0.2">
      <c r="A89" s="20" t="s">
        <v>107</v>
      </c>
      <c r="B89" s="19">
        <v>100</v>
      </c>
      <c r="C89" s="19"/>
      <c r="D89" s="24" t="s">
        <v>425</v>
      </c>
      <c r="E89" s="24" t="s">
        <v>37</v>
      </c>
      <c r="F89" s="24"/>
      <c r="G89" s="24"/>
      <c r="H89" s="24" t="s">
        <v>162</v>
      </c>
      <c r="I89" s="24"/>
      <c r="J89" s="21"/>
      <c r="K89" s="24" t="s">
        <v>56</v>
      </c>
    </row>
    <row r="90" spans="1:11" s="3" customFormat="1" ht="15.75" x14ac:dyDescent="0.25">
      <c r="A90" s="107" t="s">
        <v>335</v>
      </c>
      <c r="B90" s="107"/>
      <c r="C90" s="31"/>
      <c r="D90" s="33"/>
      <c r="E90" s="33"/>
      <c r="F90" s="33"/>
      <c r="G90" s="33"/>
      <c r="H90" s="33"/>
      <c r="I90" s="33"/>
      <c r="J90" s="33"/>
      <c r="K90" s="33"/>
    </row>
    <row r="91" spans="1:11" s="3" customFormat="1" ht="15.75" x14ac:dyDescent="0.25">
      <c r="A91" s="107" t="s">
        <v>380</v>
      </c>
      <c r="B91" s="107"/>
      <c r="C91" s="31"/>
      <c r="D91" s="33"/>
      <c r="E91" s="33"/>
      <c r="F91" s="33"/>
      <c r="G91" s="33"/>
      <c r="H91" s="33"/>
      <c r="I91" s="33"/>
      <c r="J91" s="33"/>
      <c r="K91" s="33"/>
    </row>
    <row r="92" spans="1:11" ht="45" x14ac:dyDescent="0.2">
      <c r="A92" s="20" t="s">
        <v>202</v>
      </c>
      <c r="B92" s="19">
        <v>200</v>
      </c>
      <c r="C92" s="19"/>
      <c r="D92" s="24" t="s">
        <v>54</v>
      </c>
      <c r="E92" s="24" t="s">
        <v>55</v>
      </c>
      <c r="F92" s="24"/>
      <c r="G92" s="23" t="s">
        <v>258</v>
      </c>
      <c r="H92" s="23" t="s">
        <v>259</v>
      </c>
      <c r="I92" s="23"/>
      <c r="J92" s="23" t="s">
        <v>260</v>
      </c>
      <c r="K92" s="39" t="s">
        <v>261</v>
      </c>
    </row>
    <row r="93" spans="1:11" ht="45" x14ac:dyDescent="0.2">
      <c r="A93" s="20" t="s">
        <v>325</v>
      </c>
      <c r="B93" s="19">
        <v>180</v>
      </c>
      <c r="C93" s="19"/>
      <c r="D93" s="24" t="s">
        <v>406</v>
      </c>
      <c r="E93" s="24" t="s">
        <v>88</v>
      </c>
      <c r="F93" s="24"/>
      <c r="G93" s="23" t="s">
        <v>155</v>
      </c>
      <c r="H93" s="23" t="s">
        <v>156</v>
      </c>
      <c r="I93" s="23"/>
      <c r="J93" s="23" t="s">
        <v>153</v>
      </c>
      <c r="K93" s="39" t="s">
        <v>154</v>
      </c>
    </row>
    <row r="94" spans="1:11" ht="15.75" x14ac:dyDescent="0.2">
      <c r="A94" s="20" t="s">
        <v>192</v>
      </c>
      <c r="B94" s="19">
        <v>15</v>
      </c>
      <c r="C94" s="19"/>
      <c r="D94" s="24" t="s">
        <v>395</v>
      </c>
      <c r="E94" s="24" t="s">
        <v>21</v>
      </c>
      <c r="F94" s="24"/>
      <c r="G94" s="23" t="s">
        <v>426</v>
      </c>
      <c r="H94" s="23" t="s">
        <v>21</v>
      </c>
      <c r="I94" s="23"/>
      <c r="J94" s="23" t="s">
        <v>426</v>
      </c>
      <c r="K94" s="39" t="s">
        <v>21</v>
      </c>
    </row>
    <row r="95" spans="1:11" ht="47.25" x14ac:dyDescent="0.2">
      <c r="A95" s="20" t="s">
        <v>345</v>
      </c>
      <c r="B95" s="19">
        <v>30</v>
      </c>
      <c r="C95" s="19"/>
      <c r="D95" s="24" t="s">
        <v>18</v>
      </c>
      <c r="E95" s="24" t="s">
        <v>19</v>
      </c>
      <c r="F95" s="24"/>
      <c r="G95" s="23" t="s">
        <v>143</v>
      </c>
      <c r="H95" s="23" t="s">
        <v>129</v>
      </c>
      <c r="I95" s="23"/>
      <c r="J95" s="23" t="s">
        <v>130</v>
      </c>
      <c r="K95" s="39" t="s">
        <v>131</v>
      </c>
    </row>
    <row r="96" spans="1:11" ht="15.75" x14ac:dyDescent="0.2">
      <c r="A96" s="20" t="s">
        <v>107</v>
      </c>
      <c r="B96" s="19">
        <v>100</v>
      </c>
      <c r="C96" s="19"/>
      <c r="D96" s="24"/>
      <c r="E96" s="24" t="s">
        <v>56</v>
      </c>
      <c r="F96" s="24"/>
      <c r="G96" s="23"/>
      <c r="H96" s="23" t="s">
        <v>281</v>
      </c>
      <c r="I96" s="23"/>
      <c r="J96" s="23"/>
      <c r="K96" s="39" t="s">
        <v>282</v>
      </c>
    </row>
    <row r="97" spans="1:11" ht="60" x14ac:dyDescent="0.2">
      <c r="A97" s="20" t="s">
        <v>329</v>
      </c>
      <c r="B97" s="19">
        <v>180</v>
      </c>
      <c r="C97" s="19"/>
      <c r="D97" s="24"/>
      <c r="E97" s="24" t="s">
        <v>82</v>
      </c>
      <c r="F97" s="24"/>
      <c r="G97" s="23"/>
      <c r="H97" s="23" t="s">
        <v>273</v>
      </c>
      <c r="I97" s="23"/>
      <c r="J97" s="23"/>
      <c r="K97" s="39" t="s">
        <v>274</v>
      </c>
    </row>
    <row r="98" spans="1:11" s="3" customFormat="1" ht="15.75" x14ac:dyDescent="0.25">
      <c r="A98" s="107" t="s">
        <v>381</v>
      </c>
      <c r="B98" s="107"/>
      <c r="C98" s="31"/>
      <c r="D98" s="33"/>
      <c r="E98" s="33"/>
      <c r="F98" s="33"/>
      <c r="G98" s="33"/>
      <c r="H98" s="33"/>
      <c r="I98" s="33"/>
      <c r="J98" s="33"/>
      <c r="K98" s="33"/>
    </row>
    <row r="99" spans="1:11" ht="45" x14ac:dyDescent="0.2">
      <c r="A99" s="20" t="s">
        <v>111</v>
      </c>
      <c r="B99" s="19">
        <v>50</v>
      </c>
      <c r="C99" s="19"/>
      <c r="D99" s="24" t="s">
        <v>132</v>
      </c>
      <c r="E99" s="24" t="s">
        <v>57</v>
      </c>
      <c r="F99" s="24"/>
      <c r="G99" s="23" t="s">
        <v>144</v>
      </c>
      <c r="H99" s="24" t="s">
        <v>145</v>
      </c>
      <c r="I99" s="24"/>
      <c r="J99" s="24" t="s">
        <v>146</v>
      </c>
      <c r="K99" s="24" t="s">
        <v>147</v>
      </c>
    </row>
    <row r="100" spans="1:11" ht="31.5" x14ac:dyDescent="0.2">
      <c r="A100" s="20" t="s">
        <v>164</v>
      </c>
      <c r="B100" s="19">
        <v>200</v>
      </c>
      <c r="C100" s="19"/>
      <c r="D100" s="24" t="s">
        <v>427</v>
      </c>
      <c r="E100" s="24" t="s">
        <v>58</v>
      </c>
      <c r="F100" s="24"/>
      <c r="G100" s="24" t="s">
        <v>168</v>
      </c>
      <c r="H100" s="24" t="s">
        <v>169</v>
      </c>
      <c r="I100" s="24"/>
      <c r="J100" s="24" t="s">
        <v>166</v>
      </c>
      <c r="K100" s="24" t="s">
        <v>167</v>
      </c>
    </row>
    <row r="101" spans="1:11" ht="31.5" x14ac:dyDescent="0.2">
      <c r="A101" s="20" t="s">
        <v>355</v>
      </c>
      <c r="B101" s="19">
        <v>80</v>
      </c>
      <c r="C101" s="19"/>
      <c r="D101" s="24" t="s">
        <v>428</v>
      </c>
      <c r="E101" s="24" t="s">
        <v>59</v>
      </c>
      <c r="F101" s="24"/>
      <c r="G101" s="24" t="s">
        <v>215</v>
      </c>
      <c r="H101" s="24" t="s">
        <v>216</v>
      </c>
      <c r="I101" s="24"/>
      <c r="J101" s="24" t="s">
        <v>211</v>
      </c>
      <c r="K101" s="24" t="s">
        <v>212</v>
      </c>
    </row>
    <row r="102" spans="1:11" ht="75" x14ac:dyDescent="0.2">
      <c r="A102" s="20" t="s">
        <v>349</v>
      </c>
      <c r="B102" s="19">
        <v>150</v>
      </c>
      <c r="C102" s="19"/>
      <c r="D102" s="24" t="s">
        <v>429</v>
      </c>
      <c r="E102" s="24" t="s">
        <v>60</v>
      </c>
      <c r="F102" s="24"/>
      <c r="G102" s="24" t="s">
        <v>245</v>
      </c>
      <c r="H102" s="24" t="s">
        <v>63</v>
      </c>
      <c r="I102" s="24"/>
      <c r="J102" s="24" t="s">
        <v>176</v>
      </c>
      <c r="K102" s="24" t="s">
        <v>177</v>
      </c>
    </row>
    <row r="103" spans="1:11" ht="45" x14ac:dyDescent="0.2">
      <c r="A103" s="20" t="s">
        <v>344</v>
      </c>
      <c r="B103" s="19">
        <v>180</v>
      </c>
      <c r="C103" s="19"/>
      <c r="D103" s="24" t="s">
        <v>419</v>
      </c>
      <c r="E103" s="24" t="s">
        <v>209</v>
      </c>
      <c r="F103" s="24"/>
      <c r="G103" s="24" t="s">
        <v>141</v>
      </c>
      <c r="H103" s="24" t="s">
        <v>142</v>
      </c>
      <c r="I103" s="24"/>
      <c r="J103" s="24" t="s">
        <v>178</v>
      </c>
      <c r="K103" s="24" t="s">
        <v>283</v>
      </c>
    </row>
    <row r="104" spans="1:11" ht="30" x14ac:dyDescent="0.2">
      <c r="A104" s="20" t="s">
        <v>108</v>
      </c>
      <c r="B104" s="19">
        <v>20</v>
      </c>
      <c r="C104" s="19"/>
      <c r="D104" s="24"/>
      <c r="E104" s="24" t="s">
        <v>61</v>
      </c>
      <c r="F104" s="24"/>
      <c r="G104" s="24"/>
      <c r="H104" s="24" t="s">
        <v>61</v>
      </c>
      <c r="I104" s="24"/>
      <c r="J104" s="24"/>
      <c r="K104" s="24" t="s">
        <v>61</v>
      </c>
    </row>
    <row r="105" spans="1:11" ht="30" x14ac:dyDescent="0.2">
      <c r="A105" s="20" t="s">
        <v>110</v>
      </c>
      <c r="B105" s="19">
        <v>20</v>
      </c>
      <c r="C105" s="19"/>
      <c r="D105" s="24"/>
      <c r="E105" s="24" t="s">
        <v>28</v>
      </c>
      <c r="F105" s="24"/>
      <c r="G105" s="24"/>
      <c r="H105" s="24" t="s">
        <v>28</v>
      </c>
      <c r="I105" s="24"/>
      <c r="J105" s="24"/>
      <c r="K105" s="24" t="s">
        <v>28</v>
      </c>
    </row>
    <row r="106" spans="1:11" ht="15.75" x14ac:dyDescent="0.2">
      <c r="A106" s="20" t="s">
        <v>107</v>
      </c>
      <c r="B106" s="19">
        <v>100</v>
      </c>
      <c r="C106" s="19"/>
      <c r="D106" s="24"/>
      <c r="E106" s="24" t="s">
        <v>452</v>
      </c>
      <c r="F106" s="24"/>
      <c r="G106" s="24"/>
      <c r="H106" s="24" t="s">
        <v>453</v>
      </c>
      <c r="I106" s="24"/>
      <c r="J106" s="24"/>
      <c r="K106" s="24" t="s">
        <v>450</v>
      </c>
    </row>
    <row r="107" spans="1:11" s="3" customFormat="1" ht="15.75" x14ac:dyDescent="0.25">
      <c r="A107" s="107" t="s">
        <v>336</v>
      </c>
      <c r="B107" s="107"/>
      <c r="C107" s="31"/>
      <c r="D107" s="33"/>
      <c r="E107" s="33"/>
      <c r="F107" s="33"/>
      <c r="G107" s="33"/>
      <c r="H107" s="33"/>
      <c r="I107" s="33"/>
      <c r="J107" s="33"/>
      <c r="K107" s="33"/>
    </row>
    <row r="108" spans="1:11" s="3" customFormat="1" ht="15.75" x14ac:dyDescent="0.25">
      <c r="A108" s="107" t="s">
        <v>382</v>
      </c>
      <c r="B108" s="107"/>
      <c r="C108" s="31"/>
      <c r="D108" s="34"/>
      <c r="E108" s="34"/>
      <c r="F108" s="34"/>
      <c r="G108" s="33"/>
      <c r="H108" s="33"/>
      <c r="I108" s="33"/>
      <c r="J108" s="33"/>
      <c r="K108" s="33"/>
    </row>
    <row r="109" spans="1:11" s="3" customFormat="1" ht="45" x14ac:dyDescent="0.2">
      <c r="A109" s="20" t="s">
        <v>98</v>
      </c>
      <c r="B109" s="19">
        <v>20</v>
      </c>
      <c r="C109" s="19"/>
      <c r="D109" s="24" t="s">
        <v>132</v>
      </c>
      <c r="E109" s="24" t="s">
        <v>32</v>
      </c>
      <c r="F109" s="24"/>
      <c r="G109" s="24" t="s">
        <v>402</v>
      </c>
      <c r="H109" s="24" t="s">
        <v>275</v>
      </c>
      <c r="I109" s="24"/>
      <c r="J109" s="24" t="s">
        <v>132</v>
      </c>
      <c r="K109" s="24" t="s">
        <v>47</v>
      </c>
    </row>
    <row r="110" spans="1:11" ht="15.75" x14ac:dyDescent="0.2">
      <c r="A110" s="20" t="s">
        <v>386</v>
      </c>
      <c r="B110" s="19">
        <v>80</v>
      </c>
      <c r="C110" s="19"/>
      <c r="D110" s="23">
        <v>271</v>
      </c>
      <c r="E110" s="24" t="s">
        <v>62</v>
      </c>
      <c r="F110" s="24"/>
      <c r="G110" s="24" t="s">
        <v>288</v>
      </c>
      <c r="H110" s="24" t="s">
        <v>289</v>
      </c>
      <c r="I110" s="24"/>
      <c r="J110" s="24" t="s">
        <v>253</v>
      </c>
      <c r="K110" s="24" t="s">
        <v>284</v>
      </c>
    </row>
    <row r="111" spans="1:11" ht="75" x14ac:dyDescent="0.2">
      <c r="A111" s="20" t="s">
        <v>349</v>
      </c>
      <c r="B111" s="19">
        <v>150</v>
      </c>
      <c r="C111" s="19"/>
      <c r="D111" s="23" t="s">
        <v>245</v>
      </c>
      <c r="E111" s="24" t="s">
        <v>63</v>
      </c>
      <c r="F111" s="24"/>
      <c r="G111" s="24" t="s">
        <v>175</v>
      </c>
      <c r="H111" s="24" t="s">
        <v>285</v>
      </c>
      <c r="I111" s="24"/>
      <c r="J111" s="24" t="s">
        <v>286</v>
      </c>
      <c r="K111" s="24" t="s">
        <v>287</v>
      </c>
    </row>
    <row r="112" spans="1:11" ht="45" x14ac:dyDescent="0.2">
      <c r="A112" s="20" t="s">
        <v>325</v>
      </c>
      <c r="B112" s="19">
        <v>180</v>
      </c>
      <c r="C112" s="19"/>
      <c r="D112" s="23">
        <v>382</v>
      </c>
      <c r="E112" s="24" t="s">
        <v>45</v>
      </c>
      <c r="F112" s="24"/>
      <c r="G112" s="24" t="s">
        <v>181</v>
      </c>
      <c r="H112" s="24" t="s">
        <v>257</v>
      </c>
      <c r="I112" s="24"/>
      <c r="J112" s="24" t="s">
        <v>179</v>
      </c>
      <c r="K112" s="24" t="s">
        <v>180</v>
      </c>
    </row>
    <row r="113" spans="1:11" ht="30" x14ac:dyDescent="0.2">
      <c r="A113" s="20" t="s">
        <v>108</v>
      </c>
      <c r="B113" s="19">
        <v>20</v>
      </c>
      <c r="C113" s="19"/>
      <c r="D113" s="23"/>
      <c r="E113" s="24" t="s">
        <v>27</v>
      </c>
      <c r="F113" s="24"/>
      <c r="G113" s="24"/>
      <c r="H113" s="24" t="s">
        <v>27</v>
      </c>
      <c r="I113" s="24"/>
      <c r="J113" s="24"/>
      <c r="K113" s="24" t="s">
        <v>27</v>
      </c>
    </row>
    <row r="114" spans="1:11" ht="60" x14ac:dyDescent="0.2">
      <c r="A114" s="20" t="s">
        <v>329</v>
      </c>
      <c r="B114" s="19">
        <v>180</v>
      </c>
      <c r="C114" s="19"/>
      <c r="D114" s="23"/>
      <c r="E114" s="24" t="s">
        <v>82</v>
      </c>
      <c r="F114" s="24"/>
      <c r="G114" s="23"/>
      <c r="H114" s="24" t="s">
        <v>273</v>
      </c>
      <c r="I114" s="24"/>
      <c r="J114" s="23"/>
      <c r="K114" s="24" t="s">
        <v>274</v>
      </c>
    </row>
    <row r="115" spans="1:11" ht="15.75" x14ac:dyDescent="0.25">
      <c r="A115" s="109" t="s">
        <v>387</v>
      </c>
      <c r="B115" s="109"/>
      <c r="C115" s="17"/>
      <c r="D115" s="15"/>
      <c r="E115" s="15"/>
      <c r="F115" s="15"/>
      <c r="G115" s="15"/>
      <c r="H115" s="15"/>
      <c r="I115" s="15"/>
      <c r="J115" s="15"/>
      <c r="K115" s="15"/>
    </row>
    <row r="116" spans="1:11" ht="45" x14ac:dyDescent="0.2">
      <c r="A116" s="20" t="s">
        <v>111</v>
      </c>
      <c r="B116" s="19">
        <v>50</v>
      </c>
      <c r="C116" s="19"/>
      <c r="D116" s="23" t="s">
        <v>430</v>
      </c>
      <c r="E116" s="24" t="s">
        <v>64</v>
      </c>
      <c r="F116" s="24"/>
      <c r="G116" s="23" t="s">
        <v>239</v>
      </c>
      <c r="H116" s="24" t="s">
        <v>240</v>
      </c>
      <c r="I116" s="24"/>
      <c r="J116" s="23" t="s">
        <v>241</v>
      </c>
      <c r="K116" s="24" t="s">
        <v>242</v>
      </c>
    </row>
    <row r="117" spans="1:11" ht="60" x14ac:dyDescent="0.2">
      <c r="A117" s="20" t="s">
        <v>148</v>
      </c>
      <c r="B117" s="19">
        <v>200</v>
      </c>
      <c r="C117" s="19"/>
      <c r="D117" s="23" t="s">
        <v>431</v>
      </c>
      <c r="E117" s="24" t="s">
        <v>65</v>
      </c>
      <c r="F117" s="24"/>
      <c r="G117" s="23" t="s">
        <v>292</v>
      </c>
      <c r="H117" s="24" t="s">
        <v>293</v>
      </c>
      <c r="I117" s="24"/>
      <c r="J117" s="23" t="s">
        <v>291</v>
      </c>
      <c r="K117" s="24" t="s">
        <v>290</v>
      </c>
    </row>
    <row r="118" spans="1:11" ht="45" x14ac:dyDescent="0.2">
      <c r="A118" s="20" t="s">
        <v>348</v>
      </c>
      <c r="B118" s="19">
        <v>80</v>
      </c>
      <c r="C118" s="19"/>
      <c r="D118" s="23" t="s">
        <v>66</v>
      </c>
      <c r="E118" s="24" t="s">
        <v>67</v>
      </c>
      <c r="F118" s="24"/>
      <c r="G118" s="23" t="s">
        <v>295</v>
      </c>
      <c r="H118" s="24" t="s">
        <v>294</v>
      </c>
      <c r="I118" s="24"/>
      <c r="J118" s="23" t="s">
        <v>229</v>
      </c>
      <c r="K118" s="24" t="s">
        <v>230</v>
      </c>
    </row>
    <row r="119" spans="1:11" ht="45" x14ac:dyDescent="0.2">
      <c r="A119" s="20" t="s">
        <v>328</v>
      </c>
      <c r="B119" s="19">
        <v>150</v>
      </c>
      <c r="C119" s="19"/>
      <c r="D119" s="23"/>
      <c r="E119" s="24"/>
      <c r="F119" s="24"/>
      <c r="G119" s="23" t="s">
        <v>138</v>
      </c>
      <c r="H119" s="24" t="s">
        <v>39</v>
      </c>
      <c r="I119" s="24"/>
      <c r="J119" s="23" t="s">
        <v>432</v>
      </c>
      <c r="K119" s="24" t="s">
        <v>296</v>
      </c>
    </row>
    <row r="120" spans="1:11" ht="45" x14ac:dyDescent="0.2">
      <c r="A120" s="20" t="s">
        <v>344</v>
      </c>
      <c r="B120" s="19">
        <v>180</v>
      </c>
      <c r="C120" s="19"/>
      <c r="D120" s="23" t="s">
        <v>419</v>
      </c>
      <c r="E120" s="24" t="s">
        <v>89</v>
      </c>
      <c r="F120" s="24"/>
      <c r="G120" s="23"/>
      <c r="H120" s="24" t="s">
        <v>126</v>
      </c>
      <c r="I120" s="24"/>
      <c r="J120" s="23"/>
      <c r="K120" s="24" t="s">
        <v>297</v>
      </c>
    </row>
    <row r="121" spans="1:11" ht="30" x14ac:dyDescent="0.2">
      <c r="A121" s="20" t="s">
        <v>108</v>
      </c>
      <c r="B121" s="19">
        <v>20</v>
      </c>
      <c r="C121" s="19"/>
      <c r="D121" s="23"/>
      <c r="E121" s="24" t="s">
        <v>27</v>
      </c>
      <c r="F121" s="24"/>
      <c r="G121" s="23"/>
      <c r="H121" s="24" t="s">
        <v>27</v>
      </c>
      <c r="I121" s="24"/>
      <c r="J121" s="23"/>
      <c r="K121" s="24" t="s">
        <v>27</v>
      </c>
    </row>
    <row r="122" spans="1:11" ht="30" x14ac:dyDescent="0.2">
      <c r="A122" s="20" t="s">
        <v>110</v>
      </c>
      <c r="B122" s="19">
        <v>20</v>
      </c>
      <c r="C122" s="19"/>
      <c r="D122" s="23"/>
      <c r="E122" s="24" t="s">
        <v>28</v>
      </c>
      <c r="F122" s="24"/>
      <c r="G122" s="23"/>
      <c r="H122" s="24" t="s">
        <v>28</v>
      </c>
      <c r="I122" s="24"/>
      <c r="J122" s="23"/>
      <c r="K122" s="24" t="s">
        <v>28</v>
      </c>
    </row>
    <row r="123" spans="1:11" s="3" customFormat="1" ht="15.75" x14ac:dyDescent="0.25">
      <c r="A123" s="107" t="s">
        <v>337</v>
      </c>
      <c r="B123" s="107"/>
      <c r="C123" s="31"/>
      <c r="D123" s="33"/>
      <c r="E123" s="33"/>
      <c r="F123" s="33"/>
      <c r="G123" s="33"/>
      <c r="H123" s="33"/>
      <c r="I123" s="33"/>
      <c r="J123" s="33"/>
      <c r="K123" s="33"/>
    </row>
    <row r="124" spans="1:11" s="3" customFormat="1" ht="15.75" x14ac:dyDescent="0.25">
      <c r="A124" s="107" t="s">
        <v>383</v>
      </c>
      <c r="B124" s="107"/>
      <c r="C124" s="31"/>
      <c r="D124" s="33"/>
      <c r="E124" s="33"/>
      <c r="F124" s="33"/>
      <c r="G124" s="33"/>
      <c r="H124" s="33"/>
      <c r="I124" s="33"/>
      <c r="J124" s="33"/>
      <c r="K124" s="33"/>
    </row>
    <row r="125" spans="1:11" ht="45" x14ac:dyDescent="0.2">
      <c r="A125" s="25" t="s">
        <v>202</v>
      </c>
      <c r="B125" s="19">
        <v>200</v>
      </c>
      <c r="C125" s="19"/>
      <c r="D125" s="23" t="s">
        <v>433</v>
      </c>
      <c r="E125" s="24" t="s">
        <v>68</v>
      </c>
      <c r="F125" s="24"/>
      <c r="G125" s="23" t="s">
        <v>258</v>
      </c>
      <c r="H125" s="24" t="s">
        <v>259</v>
      </c>
      <c r="I125" s="24"/>
      <c r="J125" s="23" t="s">
        <v>299</v>
      </c>
      <c r="K125" s="24" t="s">
        <v>298</v>
      </c>
    </row>
    <row r="126" spans="1:11" ht="45" x14ac:dyDescent="0.2">
      <c r="A126" s="25" t="s">
        <v>325</v>
      </c>
      <c r="B126" s="19">
        <v>180</v>
      </c>
      <c r="C126" s="19"/>
      <c r="D126" s="23" t="s">
        <v>434</v>
      </c>
      <c r="E126" s="24" t="s">
        <v>69</v>
      </c>
      <c r="F126" s="24"/>
      <c r="G126" s="23" t="s">
        <v>191</v>
      </c>
      <c r="H126" s="24" t="s">
        <v>17</v>
      </c>
      <c r="I126" s="24"/>
      <c r="J126" s="23" t="s">
        <v>301</v>
      </c>
      <c r="K126" s="24" t="s">
        <v>300</v>
      </c>
    </row>
    <row r="127" spans="1:11" ht="60" x14ac:dyDescent="0.2">
      <c r="A127" s="25" t="s">
        <v>128</v>
      </c>
      <c r="B127" s="19">
        <v>30</v>
      </c>
      <c r="C127" s="19"/>
      <c r="D127" s="24" t="s">
        <v>435</v>
      </c>
      <c r="E127" s="24" t="s">
        <v>70</v>
      </c>
      <c r="F127" s="24"/>
      <c r="G127" s="23" t="s">
        <v>237</v>
      </c>
      <c r="H127" s="24" t="s">
        <v>238</v>
      </c>
      <c r="I127" s="24"/>
      <c r="J127" s="23" t="s">
        <v>302</v>
      </c>
      <c r="K127" s="24" t="s">
        <v>210</v>
      </c>
    </row>
    <row r="128" spans="1:11" ht="15.75" x14ac:dyDescent="0.2">
      <c r="A128" s="25" t="s">
        <v>192</v>
      </c>
      <c r="B128" s="19">
        <v>15</v>
      </c>
      <c r="C128" s="19"/>
      <c r="D128" s="23" t="s">
        <v>395</v>
      </c>
      <c r="E128" s="24" t="s">
        <v>21</v>
      </c>
      <c r="F128" s="24"/>
      <c r="G128" s="23" t="s">
        <v>395</v>
      </c>
      <c r="H128" s="24" t="s">
        <v>21</v>
      </c>
      <c r="I128" s="24"/>
      <c r="J128" s="23" t="s">
        <v>395</v>
      </c>
      <c r="K128" s="24" t="s">
        <v>21</v>
      </c>
    </row>
    <row r="129" spans="1:11" ht="60" x14ac:dyDescent="0.2">
      <c r="A129" s="25" t="s">
        <v>329</v>
      </c>
      <c r="B129" s="19">
        <v>180</v>
      </c>
      <c r="C129" s="19"/>
      <c r="D129" s="23"/>
      <c r="E129" s="24" t="s">
        <v>82</v>
      </c>
      <c r="F129" s="24"/>
      <c r="G129" s="23"/>
      <c r="H129" s="24" t="s">
        <v>273</v>
      </c>
      <c r="I129" s="24"/>
      <c r="J129" s="23"/>
      <c r="K129" s="24" t="s">
        <v>274</v>
      </c>
    </row>
    <row r="130" spans="1:11" s="3" customFormat="1" ht="15.75" x14ac:dyDescent="0.25">
      <c r="A130" s="107" t="s">
        <v>385</v>
      </c>
      <c r="B130" s="107"/>
      <c r="C130" s="31"/>
      <c r="D130" s="33"/>
      <c r="E130" s="33"/>
      <c r="F130" s="33"/>
      <c r="G130" s="33"/>
      <c r="H130" s="33"/>
      <c r="I130" s="33"/>
      <c r="J130" s="33"/>
      <c r="K130" s="33"/>
    </row>
    <row r="131" spans="1:11" ht="45" x14ac:dyDescent="0.2">
      <c r="A131" s="20" t="s">
        <v>111</v>
      </c>
      <c r="B131" s="19">
        <v>50</v>
      </c>
      <c r="C131" s="19"/>
      <c r="D131" s="24" t="s">
        <v>436</v>
      </c>
      <c r="E131" s="24" t="s">
        <v>71</v>
      </c>
      <c r="F131" s="24"/>
      <c r="G131" s="24" t="s">
        <v>194</v>
      </c>
      <c r="H131" s="24" t="s">
        <v>195</v>
      </c>
      <c r="I131" s="24"/>
      <c r="J131" s="24" t="s">
        <v>112</v>
      </c>
      <c r="K131" s="24" t="s">
        <v>193</v>
      </c>
    </row>
    <row r="132" spans="1:11" ht="60" x14ac:dyDescent="0.2">
      <c r="A132" s="20" t="s">
        <v>148</v>
      </c>
      <c r="B132" s="19">
        <v>200</v>
      </c>
      <c r="C132" s="19"/>
      <c r="D132" s="24" t="s">
        <v>265</v>
      </c>
      <c r="E132" s="24" t="s">
        <v>85</v>
      </c>
      <c r="F132" s="24"/>
      <c r="G132" s="24" t="s">
        <v>266</v>
      </c>
      <c r="H132" s="24" t="s">
        <v>267</v>
      </c>
      <c r="I132" s="24"/>
      <c r="J132" s="24" t="s">
        <v>199</v>
      </c>
      <c r="K132" s="24" t="s">
        <v>200</v>
      </c>
    </row>
    <row r="133" spans="1:11" ht="31.5" x14ac:dyDescent="0.2">
      <c r="A133" s="20" t="s">
        <v>399</v>
      </c>
      <c r="B133" s="19">
        <v>80</v>
      </c>
      <c r="C133" s="19"/>
      <c r="D133" s="24" t="s">
        <v>437</v>
      </c>
      <c r="E133" s="24" t="s">
        <v>72</v>
      </c>
      <c r="F133" s="24"/>
      <c r="G133" s="24" t="s">
        <v>117</v>
      </c>
      <c r="H133" s="24" t="s">
        <v>118</v>
      </c>
      <c r="I133" s="24"/>
      <c r="J133" s="24" t="s">
        <v>119</v>
      </c>
      <c r="K133" s="24" t="s">
        <v>120</v>
      </c>
    </row>
    <row r="134" spans="1:11" ht="75" x14ac:dyDescent="0.2">
      <c r="A134" s="20" t="s">
        <v>349</v>
      </c>
      <c r="B134" s="19">
        <v>150</v>
      </c>
      <c r="C134" s="19"/>
      <c r="D134" s="24" t="s">
        <v>416</v>
      </c>
      <c r="E134" s="24" t="s">
        <v>42</v>
      </c>
      <c r="F134" s="24"/>
      <c r="G134" s="24" t="s">
        <v>304</v>
      </c>
      <c r="H134" s="24" t="s">
        <v>303</v>
      </c>
      <c r="I134" s="24"/>
      <c r="J134" s="24" t="s">
        <v>219</v>
      </c>
      <c r="K134" s="24" t="s">
        <v>220</v>
      </c>
    </row>
    <row r="135" spans="1:11" ht="45" x14ac:dyDescent="0.2">
      <c r="A135" s="20" t="s">
        <v>344</v>
      </c>
      <c r="B135" s="19">
        <v>180</v>
      </c>
      <c r="C135" s="19"/>
      <c r="D135" s="24" t="s">
        <v>122</v>
      </c>
      <c r="E135" s="24" t="s">
        <v>26</v>
      </c>
      <c r="F135" s="24"/>
      <c r="G135" s="24"/>
      <c r="H135" s="24" t="s">
        <v>127</v>
      </c>
      <c r="I135" s="24"/>
      <c r="J135" s="24"/>
      <c r="K135" s="24" t="s">
        <v>126</v>
      </c>
    </row>
    <row r="136" spans="1:11" ht="30" x14ac:dyDescent="0.2">
      <c r="A136" s="20" t="s">
        <v>108</v>
      </c>
      <c r="B136" s="19">
        <v>20</v>
      </c>
      <c r="C136" s="19"/>
      <c r="D136" s="24"/>
      <c r="E136" s="24" t="s">
        <v>27</v>
      </c>
      <c r="F136" s="24"/>
      <c r="G136" s="24"/>
      <c r="H136" s="24" t="s">
        <v>27</v>
      </c>
      <c r="I136" s="24"/>
      <c r="J136" s="24"/>
      <c r="K136" s="24" t="s">
        <v>27</v>
      </c>
    </row>
    <row r="137" spans="1:11" ht="30" x14ac:dyDescent="0.2">
      <c r="A137" s="20" t="s">
        <v>110</v>
      </c>
      <c r="B137" s="19">
        <v>20</v>
      </c>
      <c r="C137" s="19"/>
      <c r="D137" s="24"/>
      <c r="E137" s="24" t="s">
        <v>28</v>
      </c>
      <c r="F137" s="24"/>
      <c r="G137" s="24"/>
      <c r="H137" s="24" t="s">
        <v>28</v>
      </c>
      <c r="I137" s="24"/>
      <c r="J137" s="24"/>
      <c r="K137" s="24" t="s">
        <v>28</v>
      </c>
    </row>
    <row r="138" spans="1:11" ht="15.75" x14ac:dyDescent="0.2">
      <c r="A138" s="20" t="s">
        <v>107</v>
      </c>
      <c r="B138" s="19">
        <v>100</v>
      </c>
      <c r="C138" s="19"/>
      <c r="D138" s="24"/>
      <c r="E138" s="24" t="s">
        <v>73</v>
      </c>
      <c r="F138" s="24"/>
      <c r="G138" s="24"/>
      <c r="H138" s="24" t="s">
        <v>37</v>
      </c>
      <c r="I138" s="24"/>
      <c r="J138" s="24"/>
      <c r="K138" s="24" t="s">
        <v>281</v>
      </c>
    </row>
    <row r="139" spans="1:11" s="3" customFormat="1" ht="15.75" x14ac:dyDescent="0.25">
      <c r="A139" s="107" t="s">
        <v>338</v>
      </c>
      <c r="B139" s="107"/>
      <c r="C139" s="31"/>
      <c r="D139" s="33"/>
      <c r="E139" s="33"/>
      <c r="F139" s="33"/>
      <c r="G139" s="33"/>
      <c r="H139" s="33"/>
      <c r="I139" s="33"/>
      <c r="J139" s="33"/>
      <c r="K139" s="33"/>
    </row>
    <row r="140" spans="1:11" s="3" customFormat="1" ht="15.75" x14ac:dyDescent="0.25">
      <c r="A140" s="107" t="s">
        <v>384</v>
      </c>
      <c r="B140" s="107"/>
      <c r="C140" s="31"/>
      <c r="D140" s="33"/>
      <c r="E140" s="33"/>
      <c r="F140" s="33"/>
      <c r="G140" s="33"/>
      <c r="H140" s="33"/>
      <c r="I140" s="33"/>
      <c r="J140" s="33"/>
      <c r="K140" s="33"/>
    </row>
    <row r="141" spans="1:11" ht="31.5" x14ac:dyDescent="0.2">
      <c r="A141" s="20" t="s">
        <v>157</v>
      </c>
      <c r="B141" s="19">
        <v>180</v>
      </c>
      <c r="C141" s="19"/>
      <c r="D141" s="24" t="s">
        <v>438</v>
      </c>
      <c r="E141" s="24" t="s">
        <v>362</v>
      </c>
      <c r="F141" s="24"/>
      <c r="G141" s="24" t="s">
        <v>158</v>
      </c>
      <c r="H141" s="24" t="s">
        <v>305</v>
      </c>
      <c r="I141" s="24"/>
      <c r="J141" s="24" t="s">
        <v>307</v>
      </c>
      <c r="K141" s="24" t="s">
        <v>306</v>
      </c>
    </row>
    <row r="142" spans="1:11" ht="45" x14ac:dyDescent="0.2">
      <c r="A142" s="20" t="s">
        <v>325</v>
      </c>
      <c r="B142" s="19">
        <v>180</v>
      </c>
      <c r="C142" s="19"/>
      <c r="D142" s="24" t="s">
        <v>439</v>
      </c>
      <c r="E142" s="24" t="s">
        <v>74</v>
      </c>
      <c r="F142" s="24"/>
      <c r="G142" s="24"/>
      <c r="H142" s="24" t="s">
        <v>308</v>
      </c>
      <c r="I142" s="24"/>
      <c r="J142" s="24" t="s">
        <v>181</v>
      </c>
      <c r="K142" s="24" t="s">
        <v>182</v>
      </c>
    </row>
    <row r="143" spans="1:11" ht="31.5" x14ac:dyDescent="0.2">
      <c r="A143" s="20" t="s">
        <v>108</v>
      </c>
      <c r="B143" s="19">
        <v>20</v>
      </c>
      <c r="C143" s="19"/>
      <c r="D143" s="24"/>
      <c r="E143" s="24" t="s">
        <v>27</v>
      </c>
      <c r="F143" s="24"/>
      <c r="G143" s="24"/>
      <c r="H143" s="24" t="s">
        <v>109</v>
      </c>
      <c r="I143" s="24"/>
      <c r="J143" s="24"/>
      <c r="K143" s="24" t="s">
        <v>272</v>
      </c>
    </row>
    <row r="144" spans="1:11" ht="47.25" x14ac:dyDescent="0.2">
      <c r="A144" s="20" t="s">
        <v>345</v>
      </c>
      <c r="B144" s="19">
        <v>30</v>
      </c>
      <c r="C144" s="19"/>
      <c r="D144" s="24" t="s">
        <v>440</v>
      </c>
      <c r="E144" s="24" t="s">
        <v>19</v>
      </c>
      <c r="F144" s="24"/>
      <c r="G144" s="23" t="s">
        <v>143</v>
      </c>
      <c r="H144" s="23" t="s">
        <v>129</v>
      </c>
      <c r="I144" s="23"/>
      <c r="J144" s="23" t="s">
        <v>130</v>
      </c>
      <c r="K144" s="39" t="s">
        <v>131</v>
      </c>
    </row>
    <row r="145" spans="1:11" ht="60" x14ac:dyDescent="0.2">
      <c r="A145" s="20" t="s">
        <v>329</v>
      </c>
      <c r="B145" s="19">
        <v>180</v>
      </c>
      <c r="C145" s="19"/>
      <c r="D145" s="24"/>
      <c r="E145" s="24" t="s">
        <v>82</v>
      </c>
      <c r="F145" s="24"/>
      <c r="G145" s="24"/>
      <c r="H145" s="24" t="s">
        <v>273</v>
      </c>
      <c r="I145" s="24"/>
      <c r="J145" s="24"/>
      <c r="K145" s="24" t="s">
        <v>274</v>
      </c>
    </row>
    <row r="146" spans="1:11" s="3" customFormat="1" ht="15.75" x14ac:dyDescent="0.25">
      <c r="A146" s="107" t="s">
        <v>388</v>
      </c>
      <c r="B146" s="107"/>
      <c r="C146" s="31"/>
      <c r="D146" s="33"/>
      <c r="E146" s="33"/>
      <c r="F146" s="33"/>
      <c r="G146" s="33"/>
      <c r="H146" s="33"/>
      <c r="I146" s="33"/>
      <c r="J146" s="33"/>
      <c r="K146" s="33"/>
    </row>
    <row r="147" spans="1:11" ht="45" x14ac:dyDescent="0.2">
      <c r="A147" s="20" t="s">
        <v>98</v>
      </c>
      <c r="B147" s="19">
        <v>50</v>
      </c>
      <c r="C147" s="19"/>
      <c r="D147" s="24" t="s">
        <v>132</v>
      </c>
      <c r="E147" s="24" t="s">
        <v>47</v>
      </c>
      <c r="F147" s="24"/>
      <c r="G147" s="24" t="s">
        <v>402</v>
      </c>
      <c r="H147" s="24" t="s">
        <v>309</v>
      </c>
      <c r="I147" s="24"/>
      <c r="J147" s="24" t="s">
        <v>132</v>
      </c>
      <c r="K147" s="24" t="s">
        <v>133</v>
      </c>
    </row>
    <row r="148" spans="1:11" ht="31.5" x14ac:dyDescent="0.2">
      <c r="A148" s="20" t="s">
        <v>164</v>
      </c>
      <c r="B148" s="19">
        <v>200</v>
      </c>
      <c r="C148" s="19"/>
      <c r="D148" s="24" t="s">
        <v>165</v>
      </c>
      <c r="E148" s="24" t="s">
        <v>33</v>
      </c>
      <c r="F148" s="24"/>
      <c r="G148" s="24" t="s">
        <v>310</v>
      </c>
      <c r="H148" s="24" t="s">
        <v>48</v>
      </c>
      <c r="I148" s="24"/>
      <c r="J148" s="24" t="s">
        <v>243</v>
      </c>
      <c r="K148" s="24" t="s">
        <v>244</v>
      </c>
    </row>
    <row r="149" spans="1:11" ht="60" x14ac:dyDescent="0.2">
      <c r="A149" s="20" t="s">
        <v>356</v>
      </c>
      <c r="B149" s="19">
        <v>230</v>
      </c>
      <c r="C149" s="19"/>
      <c r="D149" s="24" t="s">
        <v>441</v>
      </c>
      <c r="E149" s="24" t="s">
        <v>75</v>
      </c>
      <c r="F149" s="24"/>
      <c r="G149" s="24" t="s">
        <v>99</v>
      </c>
      <c r="H149" s="24" t="s">
        <v>100</v>
      </c>
      <c r="I149" s="24"/>
      <c r="J149" s="24" t="s">
        <v>208</v>
      </c>
      <c r="K149" s="24" t="s">
        <v>311</v>
      </c>
    </row>
    <row r="150" spans="1:11" ht="45" x14ac:dyDescent="0.2">
      <c r="A150" s="20" t="s">
        <v>344</v>
      </c>
      <c r="B150" s="19">
        <v>180</v>
      </c>
      <c r="C150" s="19"/>
      <c r="D150" s="24" t="s">
        <v>410</v>
      </c>
      <c r="E150" s="24" t="s">
        <v>36</v>
      </c>
      <c r="F150" s="24"/>
      <c r="G150" s="24" t="s">
        <v>313</v>
      </c>
      <c r="H150" s="24" t="s">
        <v>312</v>
      </c>
      <c r="I150" s="24"/>
      <c r="J150" s="24" t="s">
        <v>315</v>
      </c>
      <c r="K150" s="24" t="s">
        <v>314</v>
      </c>
    </row>
    <row r="151" spans="1:11" ht="30" x14ac:dyDescent="0.2">
      <c r="A151" s="20" t="s">
        <v>108</v>
      </c>
      <c r="B151" s="19">
        <v>20</v>
      </c>
      <c r="C151" s="19"/>
      <c r="D151" s="24"/>
      <c r="E151" s="24" t="s">
        <v>27</v>
      </c>
      <c r="F151" s="24"/>
      <c r="G151" s="24"/>
      <c r="H151" s="24" t="s">
        <v>27</v>
      </c>
      <c r="I151" s="24"/>
      <c r="J151" s="24"/>
      <c r="K151" s="24" t="s">
        <v>27</v>
      </c>
    </row>
    <row r="152" spans="1:11" ht="30" x14ac:dyDescent="0.2">
      <c r="A152" s="20" t="s">
        <v>110</v>
      </c>
      <c r="B152" s="19">
        <v>20</v>
      </c>
      <c r="C152" s="19"/>
      <c r="D152" s="24"/>
      <c r="E152" s="24" t="s">
        <v>28</v>
      </c>
      <c r="F152" s="24"/>
      <c r="G152" s="24"/>
      <c r="H152" s="24" t="s">
        <v>28</v>
      </c>
      <c r="I152" s="24"/>
      <c r="J152" s="24"/>
      <c r="K152" s="24" t="s">
        <v>28</v>
      </c>
    </row>
    <row r="153" spans="1:11" ht="15.75" x14ac:dyDescent="0.2">
      <c r="A153" s="20" t="s">
        <v>107</v>
      </c>
      <c r="B153" s="19">
        <v>100</v>
      </c>
      <c r="C153" s="19"/>
      <c r="D153" s="24"/>
      <c r="E153" s="24" t="s">
        <v>455</v>
      </c>
      <c r="F153" s="24"/>
      <c r="G153" s="24"/>
      <c r="H153" s="24" t="s">
        <v>452</v>
      </c>
      <c r="I153" s="24"/>
      <c r="J153" s="24"/>
      <c r="K153" s="24" t="s">
        <v>454</v>
      </c>
    </row>
    <row r="154" spans="1:11" s="3" customFormat="1" ht="15.75" x14ac:dyDescent="0.2">
      <c r="A154" s="107" t="s">
        <v>339</v>
      </c>
      <c r="B154" s="107"/>
      <c r="C154" s="31"/>
      <c r="D154" s="37"/>
      <c r="E154" s="34"/>
      <c r="F154" s="34"/>
      <c r="G154" s="34"/>
      <c r="H154" s="34"/>
      <c r="I154" s="34"/>
      <c r="J154" s="34"/>
      <c r="K154" s="34"/>
    </row>
    <row r="155" spans="1:11" s="3" customFormat="1" ht="15.75" x14ac:dyDescent="0.2">
      <c r="A155" s="107" t="s">
        <v>389</v>
      </c>
      <c r="B155" s="107"/>
      <c r="C155" s="31"/>
      <c r="D155" s="37"/>
      <c r="E155" s="34"/>
      <c r="F155" s="34"/>
      <c r="G155" s="34"/>
      <c r="H155" s="34"/>
      <c r="I155" s="34"/>
      <c r="J155" s="34"/>
      <c r="K155" s="34"/>
    </row>
    <row r="156" spans="1:11" s="3" customFormat="1" ht="45" x14ac:dyDescent="0.2">
      <c r="A156" s="20" t="s">
        <v>98</v>
      </c>
      <c r="B156" s="19">
        <v>20</v>
      </c>
      <c r="C156" s="19"/>
      <c r="D156" s="23" t="s">
        <v>132</v>
      </c>
      <c r="E156" s="24" t="s">
        <v>77</v>
      </c>
      <c r="F156" s="24"/>
      <c r="G156" s="24" t="s">
        <v>132</v>
      </c>
      <c r="H156" s="24" t="s">
        <v>133</v>
      </c>
      <c r="I156" s="24"/>
      <c r="J156" s="24" t="s">
        <v>402</v>
      </c>
      <c r="K156" s="24" t="s">
        <v>309</v>
      </c>
    </row>
    <row r="157" spans="1:11" ht="31.5" x14ac:dyDescent="0.2">
      <c r="A157" s="20" t="s">
        <v>227</v>
      </c>
      <c r="B157" s="19">
        <v>80</v>
      </c>
      <c r="C157" s="19"/>
      <c r="D157" s="23" t="s">
        <v>442</v>
      </c>
      <c r="E157" s="24" t="s">
        <v>76</v>
      </c>
      <c r="F157" s="24"/>
      <c r="G157" s="23" t="s">
        <v>117</v>
      </c>
      <c r="H157" s="24" t="s">
        <v>228</v>
      </c>
      <c r="I157" s="24"/>
      <c r="J157" s="23" t="s">
        <v>229</v>
      </c>
      <c r="K157" s="24" t="s">
        <v>230</v>
      </c>
    </row>
    <row r="158" spans="1:11" ht="45" x14ac:dyDescent="0.2">
      <c r="A158" s="20" t="s">
        <v>328</v>
      </c>
      <c r="B158" s="19">
        <v>150</v>
      </c>
      <c r="C158" s="19"/>
      <c r="D158" s="23" t="s">
        <v>413</v>
      </c>
      <c r="E158" s="24" t="s">
        <v>39</v>
      </c>
      <c r="F158" s="24"/>
      <c r="G158" s="23" t="s">
        <v>231</v>
      </c>
      <c r="H158" s="24" t="s">
        <v>31</v>
      </c>
      <c r="I158" s="24"/>
      <c r="J158" s="23" t="s">
        <v>317</v>
      </c>
      <c r="K158" s="24" t="s">
        <v>316</v>
      </c>
    </row>
    <row r="159" spans="1:11" ht="45" x14ac:dyDescent="0.2">
      <c r="A159" s="20" t="s">
        <v>325</v>
      </c>
      <c r="B159" s="19">
        <v>180</v>
      </c>
      <c r="C159" s="19"/>
      <c r="D159" s="23" t="s">
        <v>393</v>
      </c>
      <c r="E159" s="24" t="s">
        <v>17</v>
      </c>
      <c r="F159" s="24"/>
      <c r="G159" s="23" t="s">
        <v>301</v>
      </c>
      <c r="H159" s="24" t="s">
        <v>300</v>
      </c>
      <c r="I159" s="24"/>
      <c r="J159" s="23" t="s">
        <v>155</v>
      </c>
      <c r="K159" s="24" t="s">
        <v>236</v>
      </c>
    </row>
    <row r="160" spans="1:11" ht="31.5" x14ac:dyDescent="0.2">
      <c r="A160" s="20" t="s">
        <v>108</v>
      </c>
      <c r="B160" s="19">
        <v>20</v>
      </c>
      <c r="C160" s="19"/>
      <c r="D160" s="23"/>
      <c r="E160" s="24" t="s">
        <v>27</v>
      </c>
      <c r="F160" s="24"/>
      <c r="G160" s="23"/>
      <c r="H160" s="24" t="s">
        <v>109</v>
      </c>
      <c r="I160" s="24"/>
      <c r="J160" s="23"/>
      <c r="K160" s="24" t="s">
        <v>272</v>
      </c>
    </row>
    <row r="161" spans="1:11" ht="60" x14ac:dyDescent="0.2">
      <c r="A161" s="20" t="s">
        <v>329</v>
      </c>
      <c r="B161" s="19">
        <v>180</v>
      </c>
      <c r="C161" s="19"/>
      <c r="D161" s="23"/>
      <c r="E161" s="24" t="s">
        <v>82</v>
      </c>
      <c r="F161" s="24"/>
      <c r="G161" s="23"/>
      <c r="H161" s="24" t="s">
        <v>273</v>
      </c>
      <c r="I161" s="24"/>
      <c r="J161" s="23"/>
      <c r="K161" s="24" t="s">
        <v>274</v>
      </c>
    </row>
    <row r="162" spans="1:11" s="3" customFormat="1" ht="15.75" x14ac:dyDescent="0.25">
      <c r="A162" s="107" t="s">
        <v>390</v>
      </c>
      <c r="B162" s="107"/>
      <c r="C162" s="31"/>
      <c r="D162" s="33"/>
      <c r="E162" s="33"/>
      <c r="F162" s="33"/>
      <c r="G162" s="33"/>
      <c r="H162" s="33"/>
      <c r="I162" s="33"/>
      <c r="J162" s="33"/>
      <c r="K162" s="33"/>
    </row>
    <row r="163" spans="1:11" ht="47.25" x14ac:dyDescent="0.2">
      <c r="A163" s="20" t="s">
        <v>111</v>
      </c>
      <c r="B163" s="19">
        <v>50</v>
      </c>
      <c r="C163" s="19"/>
      <c r="D163" s="24" t="s">
        <v>443</v>
      </c>
      <c r="E163" s="24" t="s">
        <v>78</v>
      </c>
      <c r="F163" s="24"/>
      <c r="G163" s="24" t="s">
        <v>221</v>
      </c>
      <c r="H163" s="24" t="s">
        <v>222</v>
      </c>
      <c r="I163" s="24"/>
      <c r="J163" s="24"/>
      <c r="K163" s="24"/>
    </row>
    <row r="164" spans="1:11" ht="31.5" x14ac:dyDescent="0.2">
      <c r="A164" s="20" t="s">
        <v>249</v>
      </c>
      <c r="B164" s="19">
        <v>200</v>
      </c>
      <c r="C164" s="19"/>
      <c r="D164" s="24" t="s">
        <v>444</v>
      </c>
      <c r="E164" s="24" t="s">
        <v>249</v>
      </c>
      <c r="F164" s="24"/>
      <c r="G164" s="24" t="s">
        <v>250</v>
      </c>
      <c r="H164" s="24" t="s">
        <v>251</v>
      </c>
      <c r="I164" s="24"/>
      <c r="J164" s="24" t="s">
        <v>116</v>
      </c>
      <c r="K164" s="24" t="s">
        <v>252</v>
      </c>
    </row>
    <row r="165" spans="1:11" ht="31.5" x14ac:dyDescent="0.2">
      <c r="A165" s="20" t="s">
        <v>357</v>
      </c>
      <c r="B165" s="19">
        <v>80</v>
      </c>
      <c r="C165" s="19"/>
      <c r="D165" s="24" t="s">
        <v>437</v>
      </c>
      <c r="E165" s="24" t="s">
        <v>72</v>
      </c>
      <c r="F165" s="24"/>
      <c r="G165" s="24" t="s">
        <v>319</v>
      </c>
      <c r="H165" s="24" t="s">
        <v>318</v>
      </c>
      <c r="I165" s="24"/>
      <c r="J165" s="24" t="s">
        <v>117</v>
      </c>
      <c r="K165" s="24" t="s">
        <v>118</v>
      </c>
    </row>
    <row r="166" spans="1:11" ht="75" x14ac:dyDescent="0.2">
      <c r="A166" s="20" t="s">
        <v>349</v>
      </c>
      <c r="B166" s="19">
        <v>150</v>
      </c>
      <c r="C166" s="19"/>
      <c r="D166" s="24" t="s">
        <v>445</v>
      </c>
      <c r="E166" s="24" t="s">
        <v>79</v>
      </c>
      <c r="F166" s="24"/>
      <c r="G166" s="24" t="s">
        <v>321</v>
      </c>
      <c r="H166" s="24" t="s">
        <v>320</v>
      </c>
      <c r="I166" s="24"/>
      <c r="J166" s="24" t="s">
        <v>322</v>
      </c>
      <c r="K166" s="24" t="s">
        <v>323</v>
      </c>
    </row>
    <row r="167" spans="1:11" ht="45" x14ac:dyDescent="0.2">
      <c r="A167" s="20" t="s">
        <v>344</v>
      </c>
      <c r="B167" s="19">
        <v>180</v>
      </c>
      <c r="C167" s="19"/>
      <c r="D167" s="24" t="s">
        <v>153</v>
      </c>
      <c r="E167" s="24" t="s">
        <v>43</v>
      </c>
      <c r="F167" s="24"/>
      <c r="G167" s="24" t="s">
        <v>246</v>
      </c>
      <c r="H167" s="24" t="s">
        <v>324</v>
      </c>
      <c r="I167" s="24"/>
      <c r="J167" s="24" t="s">
        <v>124</v>
      </c>
      <c r="K167" s="24" t="s">
        <v>314</v>
      </c>
    </row>
    <row r="168" spans="1:11" ht="30" x14ac:dyDescent="0.2">
      <c r="A168" s="20" t="s">
        <v>108</v>
      </c>
      <c r="B168" s="19">
        <v>20</v>
      </c>
      <c r="C168" s="19"/>
      <c r="D168" s="24"/>
      <c r="E168" s="24" t="s">
        <v>27</v>
      </c>
      <c r="F168" s="24"/>
      <c r="G168" s="24"/>
      <c r="H168" s="24" t="s">
        <v>27</v>
      </c>
      <c r="I168" s="24"/>
      <c r="J168" s="24"/>
      <c r="K168" s="24" t="s">
        <v>27</v>
      </c>
    </row>
    <row r="169" spans="1:11" ht="30" x14ac:dyDescent="0.2">
      <c r="A169" s="20" t="s">
        <v>110</v>
      </c>
      <c r="B169" s="19">
        <v>20</v>
      </c>
      <c r="C169" s="19"/>
      <c r="D169" s="24"/>
      <c r="E169" s="24" t="s">
        <v>28</v>
      </c>
      <c r="F169" s="24"/>
      <c r="G169" s="24"/>
      <c r="H169" s="24" t="s">
        <v>28</v>
      </c>
      <c r="I169" s="24"/>
      <c r="J169" s="24"/>
      <c r="K169" s="24" t="s">
        <v>28</v>
      </c>
    </row>
    <row r="170" spans="1:11" ht="15.75" x14ac:dyDescent="0.2">
      <c r="A170" s="20" t="s">
        <v>107</v>
      </c>
      <c r="B170" s="19">
        <v>100</v>
      </c>
      <c r="C170" s="19"/>
      <c r="D170" s="24"/>
      <c r="E170" s="24" t="s">
        <v>20</v>
      </c>
      <c r="F170" s="24"/>
      <c r="G170" s="24"/>
      <c r="H170" s="24" t="s">
        <v>44</v>
      </c>
      <c r="I170" s="24"/>
      <c r="J170" s="24"/>
      <c r="K170" s="24" t="s">
        <v>279</v>
      </c>
    </row>
    <row r="172" spans="1:11" ht="15.75" x14ac:dyDescent="0.2">
      <c r="A172" s="43" t="s">
        <v>462</v>
      </c>
    </row>
    <row r="173" spans="1:11" ht="15.75" x14ac:dyDescent="0.2">
      <c r="A173" s="43" t="s">
        <v>463</v>
      </c>
    </row>
  </sheetData>
  <mergeCells count="42">
    <mergeCell ref="D3:E4"/>
    <mergeCell ref="G3:H4"/>
    <mergeCell ref="J3:K4"/>
    <mergeCell ref="A25:B25"/>
    <mergeCell ref="D25:E25"/>
    <mergeCell ref="A3:A5"/>
    <mergeCell ref="B3:B5"/>
    <mergeCell ref="A6:B6"/>
    <mergeCell ref="A7:B7"/>
    <mergeCell ref="A16:B16"/>
    <mergeCell ref="G25:H25"/>
    <mergeCell ref="J25:K25"/>
    <mergeCell ref="A26:B26"/>
    <mergeCell ref="D26:E26"/>
    <mergeCell ref="G26:H26"/>
    <mergeCell ref="J26:K26"/>
    <mergeCell ref="A33:B33"/>
    <mergeCell ref="A73:B73"/>
    <mergeCell ref="A74:B74"/>
    <mergeCell ref="A81:B81"/>
    <mergeCell ref="A90:B90"/>
    <mergeCell ref="A42:B42"/>
    <mergeCell ref="A43:B43"/>
    <mergeCell ref="A50:B50"/>
    <mergeCell ref="A59:B59"/>
    <mergeCell ref="A60:B60"/>
    <mergeCell ref="A146:B146"/>
    <mergeCell ref="A154:B154"/>
    <mergeCell ref="A155:B155"/>
    <mergeCell ref="A162:B162"/>
    <mergeCell ref="A1:K1"/>
    <mergeCell ref="A123:B123"/>
    <mergeCell ref="A124:B124"/>
    <mergeCell ref="A130:B130"/>
    <mergeCell ref="A139:B139"/>
    <mergeCell ref="A140:B140"/>
    <mergeCell ref="A91:B91"/>
    <mergeCell ref="A98:B98"/>
    <mergeCell ref="A107:B107"/>
    <mergeCell ref="A108:B108"/>
    <mergeCell ref="A115:B115"/>
    <mergeCell ref="A67:B6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ХЭХ</vt:lpstr>
      <vt:lpstr>варианты реализации меню</vt:lpstr>
    </vt:vector>
  </TitlesOfParts>
  <Company>MacBook Pro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Туганов Виктор Анатольевич</dc:creator>
  <cp:lastModifiedBy>oem</cp:lastModifiedBy>
  <cp:lastPrinted>2020-08-18T12:55:13Z</cp:lastPrinted>
  <dcterms:created xsi:type="dcterms:W3CDTF">2020-07-27T17:20:48Z</dcterms:created>
  <dcterms:modified xsi:type="dcterms:W3CDTF">2020-08-18T12:56:10Z</dcterms:modified>
</cp:coreProperties>
</file>